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840" tabRatio="813" firstSheet="4" activeTab="7"/>
  </bookViews>
  <sheets>
    <sheet name="目录" sheetId="2" r:id="rId1"/>
    <sheet name="sheet1" sheetId="3" r:id="rId2"/>
    <sheet name="一般公共预算收入表" sheetId="4" r:id="rId3"/>
    <sheet name="一般公共预算支出表" sheetId="5" r:id="rId4"/>
    <sheet name="一般公共预算本级支出表" sheetId="10" r:id="rId5"/>
    <sheet name="一般公共预算本级基本支出表" sheetId="6" r:id="rId6"/>
    <sheet name="一般公共预算税收返还和转移支付表（分地区）" sheetId="8" r:id="rId7"/>
    <sheet name="专项转移支付（分项目）" sheetId="36" r:id="rId8"/>
    <sheet name="政府一般债限额和余额表" sheetId="32" r:id="rId9"/>
    <sheet name="sheet2" sheetId="11" r:id="rId10"/>
    <sheet name="政府性基金收入表" sheetId="12" r:id="rId11"/>
    <sheet name="政府性基金支出表" sheetId="13" r:id="rId12"/>
    <sheet name="政府性基金转移支付表" sheetId="15" r:id="rId13"/>
    <sheet name="政府专项债务限额和余额表" sheetId="24" r:id="rId14"/>
    <sheet name="sheet3" sheetId="18" r:id="rId15"/>
    <sheet name="国有资本经营预算收入表" sheetId="19" r:id="rId16"/>
    <sheet name="国有资本经营预算支出表" sheetId="33" r:id="rId17"/>
    <sheet name="sheet4" sheetId="21" r:id="rId18"/>
    <sheet name="社会保险基金收入表" sheetId="22" r:id="rId19"/>
    <sheet name="社会保险基金支出表" sheetId="34" r:id="rId20"/>
    <sheet name="三公经费" sheetId="35" r:id="rId21"/>
  </sheets>
  <calcPr calcId="125725" fullPrecision="0"/>
</workbook>
</file>

<file path=xl/calcChain.xml><?xml version="1.0" encoding="utf-8"?>
<calcChain xmlns="http://schemas.openxmlformats.org/spreadsheetml/2006/main">
  <c r="B11" i="35"/>
  <c r="B7"/>
  <c r="B11" i="34"/>
  <c r="B10"/>
  <c r="B9"/>
  <c r="B8"/>
  <c r="B7"/>
  <c r="B6"/>
  <c r="B5"/>
  <c r="B12" i="22"/>
  <c r="B11"/>
  <c r="B10"/>
  <c r="B9"/>
  <c r="B8"/>
  <c r="B7"/>
  <c r="B6"/>
  <c r="B5"/>
  <c r="E35" i="33"/>
  <c r="D35"/>
  <c r="C35"/>
  <c r="E31"/>
  <c r="D31"/>
  <c r="C31"/>
  <c r="E29"/>
  <c r="D29"/>
  <c r="C29"/>
  <c r="E20"/>
  <c r="D20"/>
  <c r="C20"/>
  <c r="E10"/>
  <c r="D10"/>
  <c r="C10"/>
  <c r="E9"/>
  <c r="D9"/>
  <c r="C9"/>
  <c r="E7"/>
  <c r="D7"/>
  <c r="C7"/>
  <c r="E6"/>
  <c r="D6"/>
  <c r="C6"/>
  <c r="E5"/>
  <c r="D5"/>
  <c r="C5"/>
  <c r="E51" i="19"/>
  <c r="D51"/>
  <c r="C51"/>
  <c r="E45"/>
  <c r="D45"/>
  <c r="C45"/>
  <c r="E40"/>
  <c r="D40"/>
  <c r="C40"/>
  <c r="E8"/>
  <c r="D8"/>
  <c r="C8"/>
  <c r="E7"/>
  <c r="D7"/>
  <c r="C7"/>
  <c r="E6"/>
  <c r="D6"/>
  <c r="C6"/>
  <c r="E5"/>
  <c r="D11" i="24"/>
  <c r="C11"/>
  <c r="B11"/>
  <c r="B10"/>
  <c r="B9"/>
  <c r="B8"/>
  <c r="B6"/>
  <c r="C185" i="13"/>
  <c r="C184"/>
  <c r="C166"/>
  <c r="C165"/>
  <c r="C153"/>
  <c r="C144"/>
  <c r="C142"/>
  <c r="C139"/>
  <c r="C138"/>
  <c r="C132"/>
  <c r="C131"/>
  <c r="C127"/>
  <c r="C126"/>
  <c r="C117"/>
  <c r="C110"/>
  <c r="C101"/>
  <c r="C96"/>
  <c r="C91"/>
  <c r="C86"/>
  <c r="C85"/>
  <c r="C80"/>
  <c r="C75"/>
  <c r="C70"/>
  <c r="C69"/>
  <c r="C65"/>
  <c r="C59"/>
  <c r="C54"/>
  <c r="C41"/>
  <c r="C40"/>
  <c r="C35"/>
  <c r="C30"/>
  <c r="C29"/>
  <c r="C25"/>
  <c r="C21"/>
  <c r="C20"/>
  <c r="C15"/>
  <c r="C14"/>
  <c r="C7"/>
  <c r="C6"/>
  <c r="C5"/>
  <c r="C57" i="12"/>
  <c r="C48"/>
  <c r="C44"/>
  <c r="C36"/>
  <c r="C31"/>
  <c r="C25"/>
  <c r="C18"/>
  <c r="C7"/>
  <c r="C6"/>
  <c r="C5"/>
  <c r="C11" i="32"/>
  <c r="B11"/>
  <c r="B10"/>
  <c r="B9"/>
  <c r="B8"/>
  <c r="B6"/>
  <c r="L31" i="8"/>
  <c r="K31"/>
  <c r="J31"/>
  <c r="I31"/>
  <c r="H31"/>
  <c r="G31"/>
  <c r="F31"/>
  <c r="E31"/>
  <c r="D31"/>
  <c r="C23"/>
  <c r="B23"/>
  <c r="D14"/>
  <c r="D13"/>
  <c r="L12"/>
  <c r="K12"/>
  <c r="J12"/>
  <c r="I12"/>
  <c r="H12"/>
  <c r="G12"/>
  <c r="F12"/>
  <c r="E12"/>
  <c r="D12"/>
  <c r="C12"/>
  <c r="B12"/>
  <c r="D11"/>
  <c r="D10"/>
  <c r="D9"/>
  <c r="D8"/>
  <c r="D7"/>
  <c r="L6"/>
  <c r="K6"/>
  <c r="J6"/>
  <c r="I6"/>
  <c r="H6"/>
  <c r="G6"/>
  <c r="F6"/>
  <c r="E6"/>
  <c r="D6"/>
  <c r="C6"/>
  <c r="B6"/>
  <c r="L5"/>
  <c r="K5"/>
  <c r="J5"/>
  <c r="I5"/>
  <c r="H5"/>
  <c r="G5"/>
  <c r="F5"/>
  <c r="E5"/>
  <c r="D5"/>
  <c r="C5"/>
  <c r="B5"/>
  <c r="C66" i="6"/>
  <c r="C61"/>
  <c r="C58"/>
  <c r="C52"/>
  <c r="C49"/>
  <c r="C45"/>
  <c r="C42"/>
  <c r="C38"/>
  <c r="C31"/>
  <c r="C23"/>
  <c r="C12"/>
  <c r="C7"/>
  <c r="C6"/>
  <c r="C1379" i="10"/>
  <c r="C1374"/>
  <c r="C1371"/>
  <c r="C1369"/>
  <c r="C1368"/>
  <c r="C1356"/>
  <c r="C1350"/>
  <c r="C1345"/>
  <c r="C1331"/>
  <c r="C1316"/>
  <c r="C1315"/>
  <c r="C1311"/>
  <c r="C1307"/>
  <c r="C1298"/>
  <c r="C1297"/>
  <c r="C1295"/>
  <c r="C1280"/>
  <c r="C1267"/>
  <c r="C1258"/>
  <c r="C1239"/>
  <c r="C1219"/>
  <c r="C1218"/>
  <c r="C1208"/>
  <c r="C1206"/>
  <c r="C1203"/>
  <c r="C1197"/>
  <c r="C1187"/>
  <c r="C1180"/>
  <c r="C1179"/>
  <c r="C1176"/>
  <c r="C1170"/>
  <c r="C1163"/>
  <c r="C1153"/>
  <c r="C1152"/>
  <c r="C1145"/>
  <c r="C1138"/>
  <c r="C1131"/>
  <c r="C1122"/>
  <c r="C1108"/>
  <c r="C1103"/>
  <c r="C1087"/>
  <c r="C1077"/>
  <c r="C1076"/>
  <c r="C1073"/>
  <c r="C1068"/>
  <c r="C1061"/>
  <c r="C1056"/>
  <c r="C1046"/>
  <c r="C1036"/>
  <c r="C1013"/>
  <c r="C1012"/>
  <c r="C1009"/>
  <c r="C1005"/>
  <c r="C998"/>
  <c r="C991"/>
  <c r="C985"/>
  <c r="C974"/>
  <c r="C963"/>
  <c r="C936"/>
  <c r="C908"/>
  <c r="C883"/>
  <c r="C882"/>
  <c r="C880"/>
  <c r="C878"/>
  <c r="C876"/>
  <c r="C873"/>
  <c r="C871"/>
  <c r="C859"/>
  <c r="C858"/>
  <c r="C856"/>
  <c r="C841"/>
  <c r="C839"/>
  <c r="C837"/>
  <c r="C831"/>
  <c r="C829"/>
  <c r="C827"/>
  <c r="C824"/>
  <c r="C821"/>
  <c r="C815"/>
  <c r="C808"/>
  <c r="C802"/>
  <c r="C794"/>
  <c r="C790"/>
  <c r="C781"/>
  <c r="C780"/>
  <c r="C778"/>
  <c r="C775"/>
  <c r="C771"/>
  <c r="C765"/>
  <c r="C760"/>
  <c r="C750"/>
  <c r="C746"/>
  <c r="C743"/>
  <c r="C731"/>
  <c r="C727"/>
  <c r="C714"/>
  <c r="C709"/>
  <c r="C708"/>
  <c r="C706"/>
  <c r="C701"/>
  <c r="C697"/>
  <c r="C694"/>
  <c r="C691"/>
  <c r="C688"/>
  <c r="C685"/>
  <c r="C682"/>
  <c r="C677"/>
  <c r="C672"/>
  <c r="C663"/>
  <c r="C656"/>
  <c r="C650"/>
  <c r="C642"/>
  <c r="C632"/>
  <c r="C628"/>
  <c r="C619"/>
  <c r="C617"/>
  <c r="C606"/>
  <c r="C592"/>
  <c r="C591"/>
  <c r="C587"/>
  <c r="C576"/>
  <c r="C565"/>
  <c r="C557"/>
  <c r="C543"/>
  <c r="C542"/>
  <c r="C537"/>
  <c r="C534"/>
  <c r="C530"/>
  <c r="C523"/>
  <c r="C518"/>
  <c r="C513"/>
  <c r="C507"/>
  <c r="C501"/>
  <c r="C492"/>
  <c r="C487"/>
  <c r="C486"/>
  <c r="C484"/>
  <c r="C477"/>
  <c r="C471"/>
  <c r="C467"/>
  <c r="C463"/>
  <c r="C459"/>
  <c r="C453"/>
  <c r="C446"/>
  <c r="C437"/>
  <c r="C432"/>
  <c r="C431"/>
  <c r="C428"/>
  <c r="C419"/>
  <c r="C411"/>
  <c r="C403"/>
  <c r="C394"/>
  <c r="C385"/>
  <c r="C371"/>
  <c r="C362"/>
  <c r="C350"/>
  <c r="C343"/>
  <c r="C321"/>
  <c r="C311"/>
  <c r="C310"/>
  <c r="C308"/>
  <c r="C298"/>
  <c r="C296"/>
  <c r="C294"/>
  <c r="C292"/>
  <c r="C291"/>
  <c r="C289"/>
  <c r="C284"/>
  <c r="C282"/>
  <c r="C278"/>
  <c r="C272"/>
  <c r="C269"/>
  <c r="C266"/>
  <c r="C259"/>
  <c r="C258"/>
  <c r="C255"/>
  <c r="C249"/>
  <c r="C243"/>
  <c r="C237"/>
  <c r="C231"/>
  <c r="C225"/>
  <c r="C218"/>
  <c r="C210"/>
  <c r="C203"/>
  <c r="C197"/>
  <c r="C188"/>
  <c r="C181"/>
  <c r="C174"/>
  <c r="C161"/>
  <c r="C151"/>
  <c r="C139"/>
  <c r="C128"/>
  <c r="C119"/>
  <c r="C104"/>
  <c r="C94"/>
  <c r="C85"/>
  <c r="C73"/>
  <c r="C62"/>
  <c r="C51"/>
  <c r="C39"/>
  <c r="C27"/>
  <c r="C18"/>
  <c r="C6"/>
  <c r="C5"/>
  <c r="C4"/>
  <c r="C1380" i="5"/>
  <c r="C1375"/>
  <c r="C1372"/>
  <c r="C1370"/>
  <c r="C1369"/>
  <c r="C1357"/>
  <c r="C1351"/>
  <c r="C1346"/>
  <c r="C1332"/>
  <c r="C1317"/>
  <c r="C1316"/>
  <c r="C1312"/>
  <c r="C1308"/>
  <c r="C1299"/>
  <c r="C1298"/>
  <c r="C1296"/>
  <c r="C1281"/>
  <c r="C1268"/>
  <c r="C1259"/>
  <c r="C1240"/>
  <c r="C1220"/>
  <c r="C1219"/>
  <c r="C1209"/>
  <c r="C1207"/>
  <c r="C1204"/>
  <c r="C1198"/>
  <c r="C1188"/>
  <c r="C1181"/>
  <c r="C1180"/>
  <c r="C1177"/>
  <c r="C1171"/>
  <c r="C1164"/>
  <c r="C1154"/>
  <c r="C1153"/>
  <c r="C1146"/>
  <c r="C1139"/>
  <c r="C1132"/>
  <c r="C1123"/>
  <c r="C1109"/>
  <c r="C1104"/>
  <c r="C1088"/>
  <c r="C1078"/>
  <c r="C1077"/>
  <c r="C1074"/>
  <c r="C1069"/>
  <c r="C1062"/>
  <c r="C1057"/>
  <c r="C1047"/>
  <c r="C1037"/>
  <c r="C1014"/>
  <c r="C1013"/>
  <c r="C1010"/>
  <c r="C1006"/>
  <c r="C999"/>
  <c r="C992"/>
  <c r="C986"/>
  <c r="C975"/>
  <c r="C964"/>
  <c r="C937"/>
  <c r="C909"/>
  <c r="C884"/>
  <c r="C883"/>
  <c r="C881"/>
  <c r="C879"/>
  <c r="C877"/>
  <c r="C874"/>
  <c r="C872"/>
  <c r="C860"/>
  <c r="C859"/>
  <c r="C857"/>
  <c r="C842"/>
  <c r="C840"/>
  <c r="C838"/>
  <c r="C832"/>
  <c r="C830"/>
  <c r="C828"/>
  <c r="C825"/>
  <c r="C822"/>
  <c r="C816"/>
  <c r="C809"/>
  <c r="C803"/>
  <c r="C795"/>
  <c r="C791"/>
  <c r="C782"/>
  <c r="C781"/>
  <c r="C779"/>
  <c r="C776"/>
  <c r="C772"/>
  <c r="C766"/>
  <c r="C761"/>
  <c r="C751"/>
  <c r="C747"/>
  <c r="C744"/>
  <c r="C732"/>
  <c r="C728"/>
  <c r="C715"/>
  <c r="C710"/>
  <c r="C709"/>
  <c r="C707"/>
  <c r="C702"/>
  <c r="C698"/>
  <c r="C695"/>
  <c r="C692"/>
  <c r="C689"/>
  <c r="C686"/>
  <c r="C683"/>
  <c r="C678"/>
  <c r="C673"/>
  <c r="C664"/>
  <c r="C657"/>
  <c r="C651"/>
  <c r="C643"/>
  <c r="C633"/>
  <c r="C629"/>
  <c r="C620"/>
  <c r="C618"/>
  <c r="C607"/>
  <c r="C593"/>
  <c r="C592"/>
  <c r="C588"/>
  <c r="C577"/>
  <c r="C566"/>
  <c r="C558"/>
  <c r="C544"/>
  <c r="C543"/>
  <c r="C538"/>
  <c r="C535"/>
  <c r="C531"/>
  <c r="C524"/>
  <c r="C519"/>
  <c r="C514"/>
  <c r="C508"/>
  <c r="C502"/>
  <c r="C493"/>
  <c r="C488"/>
  <c r="C487"/>
  <c r="C485"/>
  <c r="C478"/>
  <c r="C472"/>
  <c r="C468"/>
  <c r="C464"/>
  <c r="C460"/>
  <c r="C454"/>
  <c r="C447"/>
  <c r="C438"/>
  <c r="C433"/>
  <c r="C432"/>
  <c r="C429"/>
  <c r="C420"/>
  <c r="C412"/>
  <c r="C404"/>
  <c r="C395"/>
  <c r="C386"/>
  <c r="C372"/>
  <c r="C363"/>
  <c r="C351"/>
  <c r="C344"/>
  <c r="C322"/>
  <c r="C312"/>
  <c r="C311"/>
  <c r="C309"/>
  <c r="C299"/>
  <c r="C297"/>
  <c r="C295"/>
  <c r="C293"/>
  <c r="C292"/>
  <c r="C290"/>
  <c r="C285"/>
  <c r="C283"/>
  <c r="C279"/>
  <c r="C273"/>
  <c r="C270"/>
  <c r="C267"/>
  <c r="C260"/>
  <c r="C259"/>
  <c r="C256"/>
  <c r="C250"/>
  <c r="C244"/>
  <c r="C238"/>
  <c r="C232"/>
  <c r="C226"/>
  <c r="C219"/>
  <c r="C211"/>
  <c r="C204"/>
  <c r="C198"/>
  <c r="C189"/>
  <c r="C182"/>
  <c r="C175"/>
  <c r="C162"/>
  <c r="C152"/>
  <c r="C140"/>
  <c r="C129"/>
  <c r="C120"/>
  <c r="C105"/>
  <c r="C95"/>
  <c r="C86"/>
  <c r="C74"/>
  <c r="C63"/>
  <c r="C52"/>
  <c r="C40"/>
  <c r="C28"/>
  <c r="C19"/>
  <c r="C7"/>
  <c r="C6"/>
  <c r="C5"/>
  <c r="C768" i="4"/>
  <c r="C762"/>
  <c r="C759"/>
  <c r="C754"/>
  <c r="C745"/>
  <c r="C739"/>
  <c r="C735"/>
  <c r="C728"/>
  <c r="C723"/>
  <c r="C714"/>
  <c r="C711"/>
  <c r="C710"/>
  <c r="C704"/>
  <c r="C701"/>
  <c r="C699"/>
  <c r="C696"/>
  <c r="C692"/>
  <c r="C691"/>
  <c r="C683"/>
  <c r="C659"/>
  <c r="C658"/>
  <c r="C656"/>
  <c r="C653"/>
  <c r="C651"/>
  <c r="C648"/>
  <c r="C644"/>
  <c r="C642"/>
  <c r="C640"/>
  <c r="C637"/>
  <c r="C635"/>
  <c r="C631"/>
  <c r="C627"/>
  <c r="C622"/>
  <c r="C618"/>
  <c r="C611"/>
  <c r="C600"/>
  <c r="C588"/>
  <c r="C581"/>
  <c r="C578"/>
  <c r="C552"/>
  <c r="C546"/>
  <c r="C534"/>
  <c r="C531"/>
  <c r="C528"/>
  <c r="C524"/>
  <c r="C521"/>
  <c r="C514"/>
  <c r="C509"/>
  <c r="C503"/>
  <c r="C496"/>
  <c r="C493"/>
  <c r="C491"/>
  <c r="C487"/>
  <c r="C485"/>
  <c r="C479"/>
  <c r="C477"/>
  <c r="C470"/>
  <c r="C467"/>
  <c r="C465"/>
  <c r="C463"/>
  <c r="C461"/>
  <c r="C459"/>
  <c r="C457"/>
  <c r="C453"/>
  <c r="C437"/>
  <c r="C435"/>
  <c r="C432"/>
  <c r="C428"/>
  <c r="C425"/>
  <c r="C422"/>
  <c r="C419"/>
  <c r="C417"/>
  <c r="C413"/>
  <c r="C410"/>
  <c r="C407"/>
  <c r="C401"/>
  <c r="C397"/>
  <c r="C393"/>
  <c r="C375"/>
  <c r="C374"/>
  <c r="C371"/>
  <c r="C352"/>
  <c r="C351"/>
  <c r="C350"/>
  <c r="C346"/>
  <c r="C343"/>
  <c r="C340"/>
  <c r="C336"/>
  <c r="C330"/>
  <c r="C326"/>
  <c r="C325"/>
  <c r="C322"/>
  <c r="C319"/>
  <c r="C316"/>
  <c r="C307"/>
  <c r="C298"/>
  <c r="C293"/>
  <c r="C292"/>
  <c r="C283"/>
  <c r="C270"/>
  <c r="C269"/>
  <c r="C264"/>
  <c r="C259"/>
  <c r="C258"/>
  <c r="C252"/>
  <c r="C247"/>
  <c r="C235"/>
  <c r="C226"/>
  <c r="C222"/>
  <c r="C218"/>
  <c r="C195"/>
  <c r="C191"/>
  <c r="C186"/>
  <c r="C181"/>
  <c r="C176"/>
  <c r="C171"/>
  <c r="C166"/>
  <c r="C161"/>
  <c r="C156"/>
  <c r="C151"/>
  <c r="C146"/>
  <c r="C141"/>
  <c r="C136"/>
  <c r="C120"/>
  <c r="C110"/>
  <c r="C104"/>
  <c r="C100"/>
  <c r="C91"/>
  <c r="C74"/>
  <c r="C68"/>
  <c r="C66"/>
  <c r="C59"/>
  <c r="C47"/>
  <c r="C46"/>
  <c r="C43"/>
  <c r="C36"/>
  <c r="C33"/>
  <c r="C29"/>
  <c r="C8"/>
  <c r="C7"/>
  <c r="C6"/>
  <c r="C5"/>
</calcChain>
</file>

<file path=xl/sharedStrings.xml><?xml version="1.0" encoding="utf-8"?>
<sst xmlns="http://schemas.openxmlformats.org/spreadsheetml/2006/main" count="4471" uniqueCount="2575">
  <si>
    <t xml:space="preserve">             政府决算公开表目录</t>
  </si>
  <si>
    <t>一般公共决算</t>
  </si>
  <si>
    <t>一般公共预算收入决算表</t>
  </si>
  <si>
    <t>一般公共预算支出决算表</t>
  </si>
  <si>
    <t>一般公共预算本级支出决算表</t>
  </si>
  <si>
    <t>一般公共预算本级基本支出决算表</t>
  </si>
  <si>
    <t>一般公共预算税收返还和转移支付决算表</t>
  </si>
  <si>
    <t>政府一般债务限额和余额情况决算表</t>
  </si>
  <si>
    <t>政府性基金决算</t>
  </si>
  <si>
    <t>政府性基金收入决算表</t>
  </si>
  <si>
    <t>政府性基金支出决算表</t>
  </si>
  <si>
    <t>政府性基金转移支付决算表</t>
  </si>
  <si>
    <t>政府专项债务限额和余额情况决算表</t>
  </si>
  <si>
    <t>国有资本经营决算</t>
  </si>
  <si>
    <t>国有资本经营预算收入决算表</t>
  </si>
  <si>
    <t>国有资本经营预算支出决算表</t>
  </si>
  <si>
    <t>社会保险基金决算</t>
  </si>
  <si>
    <t>社会保险基金收入决算表</t>
  </si>
  <si>
    <t>社会保险基金支出决算表</t>
  </si>
  <si>
    <t>第一部分:一般公共预算</t>
  </si>
  <si>
    <t xml:space="preserve">2018年度新乡县一般公共预算收入决算录入表		</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</si>
  <si>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</si>
  <si>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</si>
  <si>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</si>
  <si>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</si>
  <si>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</si>
  <si>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</si>
  <si>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</si>
  <si>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</si>
  <si>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</si>
  <si>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</si>
  <si>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</si>
  <si>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</si>
  <si>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</si>
  <si>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</si>
  <si>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</si>
  <si>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</si>
  <si>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</si>
  <si>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</si>
  <si>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</si>
  <si>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</si>
  <si>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</si>
  <si>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</si>
  <si>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</si>
  <si>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</si>
  <si>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</si>
  <si>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</si>
  <si>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</si>
  <si>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</si>
  <si>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</si>
  <si>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</si>
  <si>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</si>
  <si>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</si>
  <si>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</si>
  <si>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</si>
  <si>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</si>
  <si>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</si>
  <si>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</si>
  <si>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</si>
  <si>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</si>
  <si>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</si>
  <si>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</si>
  <si>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</si>
  <si>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</si>
  <si>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</si>
  <si>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</si>
  <si>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</si>
  <si>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</si>
  <si>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</si>
  <si>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</si>
  <si>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</si>
  <si>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</si>
  <si>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</si>
  <si>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</si>
  <si>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</si>
  <si>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</si>
  <si>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</si>
  <si>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</si>
  <si>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</si>
  <si>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</si>
  <si>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</si>
  <si>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</si>
  <si>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</si>
  <si>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</si>
  <si>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</si>
  <si>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</si>
  <si>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</si>
  <si>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</si>
  <si>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</si>
  <si>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</si>
  <si>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</si>
  <si>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</si>
  <si>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营业税税款滞纳金、罚款收入</t>
  </si>
  <si>
    <t xml:space="preserve">    营业税退税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</si>
  <si>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</si>
  <si>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</si>
  <si>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</si>
  <si>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</si>
  <si>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</si>
  <si>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</si>
  <si>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</si>
  <si>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</si>
  <si>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</si>
  <si>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</si>
  <si>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</si>
  <si>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</si>
  <si>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</si>
  <si>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</si>
  <si>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</si>
  <si>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</si>
  <si>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</si>
  <si>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</si>
  <si>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</si>
  <si>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</si>
  <si>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</si>
  <si>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</si>
  <si>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</si>
  <si>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</si>
  <si>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</si>
  <si>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</si>
  <si>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</si>
  <si>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</si>
  <si>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</si>
  <si>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</si>
  <si>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</si>
  <si>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</si>
  <si>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</si>
  <si>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</si>
  <si>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</si>
  <si>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</si>
  <si>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</si>
  <si>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</si>
  <si>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</si>
  <si>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</si>
  <si>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</si>
  <si>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</si>
  <si>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</si>
  <si>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</si>
  <si>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</si>
  <si>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</si>
  <si>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</si>
  <si>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</si>
  <si>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</si>
  <si>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</si>
  <si>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</si>
  <si>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</si>
  <si>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</si>
  <si>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</si>
  <si>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</si>
  <si>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</si>
  <si>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</si>
  <si>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</si>
  <si>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</si>
  <si>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</si>
  <si>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</si>
  <si>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</si>
  <si>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</si>
  <si>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</si>
  <si>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</si>
  <si>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</si>
  <si>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</si>
  <si>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</si>
  <si>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</si>
  <si>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</si>
  <si>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</si>
  <si>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</si>
  <si>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</si>
  <si>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</si>
  <si>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</si>
  <si>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</si>
  <si>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</si>
  <si>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</si>
  <si>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</si>
  <si>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</si>
  <si>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</si>
  <si>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</si>
  <si>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</si>
  <si>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</si>
  <si>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</si>
  <si>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</si>
  <si>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</si>
  <si>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</si>
  <si>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</si>
  <si>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</si>
  <si>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</si>
  <si>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</si>
  <si>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</si>
  <si>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</si>
  <si>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</si>
  <si>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</si>
  <si>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</si>
  <si>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</si>
  <si>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</si>
  <si>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</si>
  <si>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</si>
  <si>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</si>
  <si>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</si>
  <si>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</si>
  <si>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</si>
  <si>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</si>
  <si>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</si>
  <si>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</si>
  <si>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</si>
  <si>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</si>
  <si>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</si>
  <si>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</si>
  <si>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</si>
  <si>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</si>
  <si>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</si>
  <si>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</si>
  <si>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</si>
  <si>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</si>
  <si>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</si>
  <si>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</si>
  <si>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</si>
  <si>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</si>
  <si>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</si>
  <si>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</si>
  <si>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</si>
  <si>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</si>
  <si>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</si>
  <si>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</si>
  <si>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</si>
  <si>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</si>
  <si>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</si>
  <si>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</si>
  <si>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</si>
  <si>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</si>
  <si>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</si>
  <si>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</si>
  <si>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</si>
  <si>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</si>
  <si>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</si>
  <si>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</si>
  <si>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</si>
  <si>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</si>
  <si>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</si>
  <si>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</si>
  <si>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</si>
  <si>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</si>
  <si>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</si>
  <si>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</si>
  <si>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</si>
  <si>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</si>
  <si>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</si>
  <si>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</si>
  <si>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</si>
  <si>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</si>
  <si>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</si>
  <si>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</si>
  <si>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</si>
  <si>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</si>
  <si>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</si>
  <si>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</si>
  <si>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</si>
  <si>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</si>
  <si>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</si>
  <si>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</si>
  <si>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</si>
  <si>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</si>
  <si>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</si>
  <si>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</si>
  <si>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</si>
  <si>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</si>
  <si>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</si>
  <si>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</si>
  <si>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</si>
  <si>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</si>
  <si>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</si>
  <si>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</si>
  <si>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</si>
  <si>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</si>
  <si>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</si>
  <si>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</si>
  <si>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</si>
  <si>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</si>
  <si>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</si>
  <si>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</si>
  <si>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</si>
  <si>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</si>
  <si>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</si>
  <si>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</si>
  <si>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</si>
  <si>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</si>
  <si>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</si>
  <si>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</si>
  <si>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</si>
  <si>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</si>
  <si>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</si>
  <si>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</si>
  <si>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</si>
  <si>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</si>
  <si>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</si>
  <si>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</si>
  <si>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</si>
  <si>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</si>
  <si>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</si>
  <si>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</si>
  <si>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</si>
  <si>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</si>
  <si>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</si>
  <si>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</si>
  <si>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</si>
  <si>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</si>
  <si>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</si>
  <si>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</si>
  <si>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</si>
  <si>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</si>
  <si>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</si>
  <si>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</si>
  <si>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</si>
  <si>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</si>
  <si>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</si>
  <si>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</si>
  <si>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</si>
  <si>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</si>
  <si>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</si>
  <si>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</si>
  <si>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</si>
  <si>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</si>
  <si>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</si>
  <si>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</si>
  <si>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</si>
  <si>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</si>
  <si>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</si>
  <si>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</si>
  <si>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</si>
  <si>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</si>
  <si>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</si>
  <si>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</si>
  <si>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</si>
  <si>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</si>
  <si>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</si>
  <si>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</si>
  <si>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</si>
  <si>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</si>
  <si>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</si>
  <si>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</si>
  <si>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</si>
  <si>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</si>
  <si>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</si>
  <si>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</si>
  <si>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</si>
  <si>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</si>
  <si>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</si>
  <si>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</si>
  <si>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</si>
  <si>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</si>
  <si>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</si>
  <si>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</si>
  <si>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</si>
  <si>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</si>
  <si>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</si>
  <si>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</si>
  <si>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</si>
  <si>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</si>
  <si>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</si>
  <si>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</si>
  <si>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</si>
  <si>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</si>
  <si>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</si>
  <si>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</si>
  <si>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</si>
  <si>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</si>
  <si>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</si>
  <si>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</si>
  <si>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</si>
  <si>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</si>
  <si>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</si>
  <si>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</si>
  <si>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</si>
  <si>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</si>
  <si>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</si>
  <si>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</si>
  <si>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</si>
  <si>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</si>
  <si>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</si>
  <si>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</si>
  <si>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</si>
  <si>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</si>
  <si>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</si>
  <si>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</si>
  <si>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</si>
  <si>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</si>
  <si>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</si>
  <si>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</si>
  <si>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</si>
  <si>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</si>
  <si>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</si>
  <si>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</si>
  <si>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</si>
  <si>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</si>
  <si>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</si>
  <si>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</si>
  <si>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</si>
  <si>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</si>
  <si>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</si>
  <si>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</si>
  <si>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</si>
  <si>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</si>
  <si>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</si>
  <si>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</si>
  <si>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</si>
  <si>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</si>
  <si>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</si>
  <si>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</si>
  <si>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</si>
  <si>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</si>
  <si>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</si>
  <si>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</si>
  <si>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</si>
  <si>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</si>
  <si>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</si>
  <si>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</si>
  <si>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</si>
  <si>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</si>
  <si>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</si>
  <si>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其他缴入国库的税务行政事业性收费</t>
  </si>
  <si>
    <t xml:space="preserve">    海关行政事业性收费收入</t>
  </si>
  <si>
    <t xml:space="preserve">      进口货物滞报金</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</si>
  <si>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</si>
  <si>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</si>
  <si>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</si>
  <si>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</si>
  <si>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</si>
  <si>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</si>
  <si>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</si>
  <si>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</si>
  <si>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</si>
  <si>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</si>
  <si>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</si>
  <si>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</si>
  <si>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</si>
  <si>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</si>
  <si>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</si>
  <si>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</si>
  <si>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</si>
  <si>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</si>
  <si>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</si>
  <si>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</si>
  <si>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</si>
  <si>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</si>
  <si>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</si>
  <si>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计量收费</t>
  </si>
  <si>
    <t xml:space="preserve">      出入境检验检疫收费</t>
  </si>
  <si>
    <t xml:space="preserve">      检疫处理等业务收费</t>
  </si>
  <si>
    <t xml:space="preserve">      实验室检验项目、鉴定收费</t>
  </si>
  <si>
    <t xml:space="preserve">      滞纳金</t>
  </si>
  <si>
    <t xml:space="preserve">      特种设备检验检测费</t>
  </si>
  <si>
    <t xml:space="preserve">      其他缴入国库的质检行政事业性收费</t>
  </si>
  <si>
    <t xml:space="preserve">    新闻出版广电部门行政事业性收费收入</t>
  </si>
  <si>
    <t xml:space="preserve">      计算机软件著作权登记费</t>
  </si>
  <si>
    <t xml:space="preserve">      其他缴入国库的新闻出版广电部门行政事业性收费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</si>
  <si>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</si>
  <si>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</si>
  <si>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</si>
  <si>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</si>
  <si>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</si>
  <si>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</si>
  <si>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</si>
  <si>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</si>
  <si>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</si>
  <si>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</si>
  <si>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</si>
  <si>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</si>
  <si>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</si>
  <si>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</si>
  <si>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</si>
  <si>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</si>
  <si>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</si>
  <si>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</si>
  <si>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</si>
  <si>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</si>
  <si>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</si>
  <si>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</si>
  <si>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</si>
  <si>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</si>
  <si>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</si>
  <si>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</si>
  <si>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</si>
  <si>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</si>
  <si>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其他缴入国库的科技行政事业性收费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</si>
  <si>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</si>
  <si>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</si>
  <si>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</si>
  <si>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</si>
  <si>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</si>
  <si>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</si>
  <si>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</si>
  <si>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</si>
  <si>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</si>
  <si>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</si>
  <si>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土地复垦费</t>
  </si>
  <si>
    <t xml:space="preserve">      土地闲置费</t>
  </si>
  <si>
    <t xml:space="preserve">      耕地开垦费</t>
  </si>
  <si>
    <t xml:space="preserve">      地质成果资料费</t>
  </si>
  <si>
    <t xml:space="preserve">      不动产登记费</t>
  </si>
  <si>
    <t xml:space="preserve">      其他缴入国库的国土资源行政事业性收费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</si>
  <si>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</si>
  <si>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</si>
  <si>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</si>
  <si>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</si>
  <si>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</si>
  <si>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</si>
  <si>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</si>
  <si>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</si>
  <si>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</si>
  <si>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</si>
  <si>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</si>
  <si>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化学品进口登记费</t>
  </si>
  <si>
    <t xml:space="preserve">      城市放射性废物送贮费</t>
  </si>
  <si>
    <t xml:space="preserve">      进口废物环境保护审查登记费</t>
  </si>
  <si>
    <t xml:space="preserve">      排污费收入</t>
  </si>
  <si>
    <t xml:space="preserve">      其他缴入国库的环保行政事业性收费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</si>
  <si>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</si>
  <si>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</si>
  <si>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</si>
  <si>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</si>
  <si>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</si>
  <si>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海洋工程排污费收入</t>
  </si>
  <si>
    <t xml:space="preserve">      其他缴入国库的海洋行政事业性收费</t>
  </si>
  <si>
    <t xml:space="preserve">    测绘行政事业性收费收入</t>
  </si>
  <si>
    <t xml:space="preserve">      测绘成果成图资料收费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</si>
  <si>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</si>
  <si>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</si>
  <si>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</si>
  <si>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</si>
  <si>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民用航空器国籍登记费</t>
  </si>
  <si>
    <t xml:space="preserve">      民用航空器权利登记费</t>
  </si>
  <si>
    <t xml:space="preserve">      航空业务权补偿费</t>
  </si>
  <si>
    <t xml:space="preserve">      适航审查费</t>
  </si>
  <si>
    <t xml:space="preserve">      船舶登记费</t>
  </si>
  <si>
    <t xml:space="preserve">      船舶及船用产品设施检验费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</si>
  <si>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</si>
  <si>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</si>
  <si>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</si>
  <si>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</si>
  <si>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</si>
  <si>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</si>
  <si>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</si>
  <si>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</si>
  <si>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</si>
  <si>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植物新品种保护权收费</t>
  </si>
  <si>
    <t xml:space="preserve">      农药登记费</t>
  </si>
  <si>
    <t xml:space="preserve">      进口兽药注册登记审批、发证收费</t>
  </si>
  <si>
    <t xml:space="preserve">      生产审批费</t>
  </si>
  <si>
    <t xml:space="preserve">      农业转基因生物检测费</t>
  </si>
  <si>
    <t xml:space="preserve">      渔业资源增殖保护费</t>
  </si>
  <si>
    <t xml:space="preserve">      海洋渔业船舶船员考试费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</si>
  <si>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</si>
  <si>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</si>
  <si>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</si>
  <si>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</si>
  <si>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</si>
  <si>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</si>
  <si>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</si>
  <si>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</si>
  <si>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</si>
  <si>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</si>
  <si>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</si>
  <si>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</si>
  <si>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</si>
  <si>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</si>
  <si>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</si>
  <si>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</si>
  <si>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</si>
  <si>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</si>
  <si>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</si>
  <si>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</si>
  <si>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</si>
  <si>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河道采砂管理费</t>
  </si>
  <si>
    <t xml:space="preserve">      河道工程修建维护管理费</t>
  </si>
  <si>
    <t xml:space="preserve">      长江河道砂石资源费</t>
  </si>
  <si>
    <t xml:space="preserve">      水土保持补偿费</t>
  </si>
  <si>
    <t xml:space="preserve">      其他缴入国库的水利行政事业性收费</t>
  </si>
  <si>
    <t xml:space="preserve">    卫生行政事业性收费收入</t>
  </si>
  <si>
    <t xml:space="preserve">      卫生监测费</t>
  </si>
  <si>
    <t xml:space="preserve">      卫生质量检验费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</si>
  <si>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</si>
  <si>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</si>
  <si>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</si>
  <si>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</si>
  <si>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</si>
  <si>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造血干细胞配型费</t>
  </si>
  <si>
    <t xml:space="preserve">      职业病诊断鉴定费</t>
  </si>
  <si>
    <t xml:space="preserve">      其他缴入国库的卫生行政事业性收费</t>
  </si>
  <si>
    <t xml:space="preserve">    食品药品监管行政事业性收费收入</t>
  </si>
  <si>
    <t xml:space="preserve">      药品注册费</t>
  </si>
  <si>
    <t xml:space="preserve">      医疗器械产品注册费</t>
  </si>
  <si>
    <t xml:space="preserve">      GMP认证费</t>
  </si>
  <si>
    <t xml:space="preserve">      GSP认证费</t>
  </si>
  <si>
    <t xml:space="preserve">      药品行政保护费</t>
  </si>
  <si>
    <t xml:space="preserve">      中药品种保护费</t>
  </si>
  <si>
    <t xml:space="preserve">      药品检验费</t>
  </si>
  <si>
    <t xml:space="preserve">      医疗器械产品检验费</t>
  </si>
  <si>
    <t xml:space="preserve">      登记费</t>
  </si>
  <si>
    <t xml:space="preserve">      其他缴入国库的食品药品监管行政事业性收费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</si>
  <si>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</si>
  <si>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</si>
  <si>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</si>
  <si>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</si>
  <si>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</si>
  <si>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</si>
  <si>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</si>
  <si>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</si>
  <si>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</si>
  <si>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</si>
  <si>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</si>
  <si>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</si>
  <si>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</si>
  <si>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</si>
  <si>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</si>
  <si>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</si>
  <si>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</si>
  <si>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</si>
  <si>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</si>
  <si>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</si>
  <si>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</si>
  <si>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</si>
  <si>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</si>
  <si>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</si>
  <si>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</si>
  <si>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</si>
  <si>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</si>
  <si>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其他缴入国库的编办行政事业性收费</t>
  </si>
  <si>
    <t xml:space="preserve">    党校行政事业性收费收入</t>
  </si>
  <si>
    <t xml:space="preserve">      其他缴入国库的党校行政事业性收费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</si>
  <si>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</si>
  <si>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</si>
  <si>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</si>
  <si>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</si>
  <si>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</si>
  <si>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</si>
  <si>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南水北调办行政事业性收费收入</t>
  </si>
  <si>
    <t xml:space="preserve">      其他缴入国库的南水北调办行政事业性收费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</si>
  <si>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</si>
  <si>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</si>
  <si>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</si>
  <si>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</si>
  <si>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</si>
  <si>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</si>
  <si>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</si>
  <si>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</si>
  <si>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</si>
  <si>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</si>
  <si>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</si>
  <si>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</si>
  <si>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</si>
  <si>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</si>
  <si>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</si>
  <si>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</si>
  <si>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</si>
  <si>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</si>
  <si>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</si>
  <si>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</si>
  <si>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</si>
  <si>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</si>
  <si>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</si>
  <si>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</si>
  <si>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</si>
  <si>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</si>
  <si>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</si>
  <si>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</si>
  <si>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</si>
  <si>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</si>
  <si>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</si>
  <si>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</si>
  <si>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</si>
  <si>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</si>
  <si>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</si>
  <si>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</si>
  <si>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</si>
  <si>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</si>
  <si>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</si>
  <si>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</si>
  <si>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</si>
  <si>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</si>
  <si>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</si>
  <si>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</si>
  <si>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</si>
  <si>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</si>
  <si>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</si>
  <si>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</si>
  <si>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</si>
  <si>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</si>
  <si>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</si>
  <si>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</si>
  <si>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</si>
  <si>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</si>
  <si>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</si>
  <si>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</si>
  <si>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</si>
  <si>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</si>
  <si>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</si>
  <si>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</si>
  <si>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</si>
  <si>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</si>
  <si>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</si>
  <si>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</si>
  <si>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</si>
  <si>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</si>
  <si>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</si>
  <si>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</si>
  <si>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</si>
  <si>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</si>
  <si>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</si>
  <si>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</si>
  <si>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</si>
  <si>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</si>
  <si>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</si>
  <si>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</si>
  <si>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</si>
  <si>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</si>
  <si>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</si>
  <si>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</si>
  <si>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</si>
  <si>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</si>
  <si>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</si>
  <si>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</si>
  <si>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</si>
  <si>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</si>
  <si>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</si>
  <si>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</si>
  <si>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</si>
  <si>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</si>
  <si>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</si>
  <si>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</si>
  <si>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</si>
  <si>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</si>
  <si>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探矿权、采矿权出让收益</t>
  </si>
  <si>
    <t xml:space="preserve">      探矿权、采矿权占用费收入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</si>
  <si>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</si>
  <si>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</si>
  <si>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</si>
  <si>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</si>
  <si>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</si>
  <si>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</si>
  <si>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</si>
  <si>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</si>
  <si>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</si>
  <si>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</si>
  <si>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</si>
  <si>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</si>
  <si>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</si>
  <si>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</si>
  <si>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</si>
  <si>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</si>
  <si>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</si>
  <si>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</si>
  <si>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</si>
  <si>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</si>
  <si>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</si>
  <si>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</si>
  <si>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</si>
  <si>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</si>
  <si>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</si>
  <si>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</si>
  <si>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2018年度新乡县一般公共预算支出决算功能分类录入表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</si>
  <si>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</si>
  <si>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</si>
  <si>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</si>
  <si>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</si>
  <si>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</si>
  <si>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</si>
  <si>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</si>
  <si>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</si>
  <si>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</si>
  <si>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</si>
  <si>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</si>
  <si>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</si>
  <si>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</si>
  <si>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</si>
  <si>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</si>
  <si>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</si>
  <si>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</si>
  <si>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</si>
  <si>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</si>
  <si>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</si>
  <si>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</si>
  <si>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</si>
  <si>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</si>
  <si>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</si>
  <si>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</si>
  <si>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</si>
  <si>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</si>
  <si>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</si>
  <si>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</si>
  <si>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</si>
  <si>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</si>
  <si>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</si>
  <si>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</si>
  <si>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</si>
  <si>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</si>
  <si>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</si>
  <si>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</si>
  <si>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</si>
  <si>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</si>
  <si>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</si>
  <si>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</si>
  <si>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</si>
  <si>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</si>
  <si>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</si>
  <si>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</si>
  <si>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</si>
  <si>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</si>
  <si>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</si>
  <si>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</si>
  <si>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</si>
  <si>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</si>
  <si>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</si>
  <si>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</si>
  <si>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</si>
  <si>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</si>
  <si>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</si>
  <si>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</si>
  <si>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</si>
  <si>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</si>
  <si>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</si>
  <si>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</si>
  <si>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</si>
  <si>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</si>
  <si>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</si>
  <si>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</si>
  <si>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</si>
  <si>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</si>
  <si>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</si>
  <si>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</si>
  <si>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</si>
  <si>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</si>
  <si>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</si>
  <si>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</si>
  <si>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</si>
  <si>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</si>
  <si>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</si>
  <si>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</si>
  <si>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</si>
  <si>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</si>
  <si>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</si>
  <si>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</si>
  <si>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</si>
  <si>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</si>
  <si>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</si>
  <si>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</si>
  <si>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</si>
  <si>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</si>
  <si>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</si>
  <si>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</si>
  <si>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</si>
  <si>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</si>
  <si>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</si>
  <si>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</si>
  <si>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</si>
  <si>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</si>
  <si>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</si>
  <si>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</si>
  <si>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</si>
  <si>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</si>
  <si>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</si>
  <si>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</si>
  <si>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</si>
  <si>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</si>
  <si>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</si>
  <si>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</si>
  <si>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</si>
  <si>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</si>
  <si>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</si>
  <si>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</si>
  <si>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</si>
  <si>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</si>
  <si>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</si>
  <si>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</si>
  <si>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</si>
  <si>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</si>
  <si>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</si>
  <si>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</si>
  <si>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</si>
  <si>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</si>
  <si>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</si>
  <si>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</si>
  <si>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</si>
  <si>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</si>
  <si>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</si>
  <si>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</si>
  <si>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</si>
  <si>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</si>
  <si>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</si>
  <si>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</si>
  <si>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</si>
  <si>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</si>
  <si>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</si>
  <si>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</si>
  <si>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</si>
  <si>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</si>
  <si>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</si>
  <si>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</si>
  <si>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</si>
  <si>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</si>
  <si>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</si>
  <si>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</si>
  <si>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</si>
  <si>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</si>
  <si>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</si>
  <si>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</si>
  <si>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</si>
  <si>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</si>
  <si>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</si>
  <si>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</si>
  <si>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</si>
  <si>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</si>
  <si>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</si>
  <si>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</si>
  <si>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</si>
  <si>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</si>
  <si>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</si>
  <si>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</si>
  <si>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</si>
  <si>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</si>
  <si>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</si>
  <si>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</si>
  <si>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</si>
  <si>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</si>
  <si>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</si>
  <si>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</si>
  <si>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</si>
  <si>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</si>
  <si>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</si>
  <si>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</si>
  <si>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</si>
  <si>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</si>
  <si>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</si>
  <si>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</si>
  <si>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</si>
  <si>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</si>
  <si>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</si>
  <si>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</si>
  <si>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</si>
  <si>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</si>
  <si>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</si>
  <si>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</si>
  <si>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</si>
  <si>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</si>
  <si>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</si>
  <si>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</si>
  <si>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</si>
  <si>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</si>
  <si>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</si>
  <si>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</si>
  <si>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</si>
  <si>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</si>
  <si>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</si>
  <si>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</si>
  <si>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</si>
  <si>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</si>
  <si>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</si>
  <si>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</si>
  <si>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</si>
  <si>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</si>
  <si>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</si>
  <si>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</si>
  <si>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</si>
  <si>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</si>
  <si>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</si>
  <si>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</si>
  <si>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</si>
  <si>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</si>
  <si>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</si>
  <si>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</si>
  <si>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</si>
  <si>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</si>
  <si>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</si>
  <si>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</si>
  <si>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</si>
  <si>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</si>
  <si>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</si>
  <si>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</si>
  <si>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</si>
  <si>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</si>
  <si>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</si>
  <si>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</si>
  <si>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</si>
  <si>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</si>
  <si>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</si>
  <si>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</si>
  <si>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</si>
  <si>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</si>
  <si>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</si>
  <si>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</si>
  <si>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</si>
  <si>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</si>
  <si>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</si>
  <si>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</si>
  <si>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</si>
  <si>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</si>
  <si>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</si>
  <si>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</si>
  <si>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</si>
  <si>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</si>
  <si>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</si>
  <si>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</si>
  <si>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</si>
  <si>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</si>
  <si>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</si>
  <si>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</si>
  <si>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</si>
  <si>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</si>
  <si>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</si>
  <si>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</si>
  <si>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</si>
  <si>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</si>
  <si>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</si>
  <si>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</si>
  <si>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</si>
  <si>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</si>
  <si>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</si>
  <si>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</si>
  <si>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</si>
  <si>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</si>
  <si>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</si>
  <si>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</si>
  <si>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</si>
  <si>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</si>
  <si>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</si>
  <si>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</si>
  <si>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</si>
  <si>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</si>
  <si>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</si>
  <si>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</si>
  <si>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</si>
  <si>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</si>
  <si>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</si>
  <si>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</si>
  <si>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</si>
  <si>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</si>
  <si>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</si>
  <si>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</si>
  <si>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</si>
  <si>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</si>
  <si>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</si>
  <si>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</si>
  <si>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</si>
  <si>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</si>
  <si>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</si>
  <si>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</si>
  <si>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</si>
  <si>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</si>
  <si>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</si>
  <si>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</si>
  <si>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</si>
  <si>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</si>
  <si>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</si>
  <si>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</si>
  <si>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</si>
  <si>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</si>
  <si>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</si>
  <si>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</si>
  <si>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</si>
  <si>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</si>
  <si>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</si>
  <si>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</si>
  <si>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</si>
  <si>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</si>
  <si>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</si>
  <si>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</si>
  <si>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</si>
  <si>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</si>
  <si>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</si>
  <si>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</si>
  <si>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</si>
  <si>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</si>
  <si>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</si>
  <si>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</si>
  <si>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</si>
  <si>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</si>
  <si>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</si>
  <si>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</si>
  <si>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</si>
  <si>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</si>
  <si>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</si>
  <si>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</si>
  <si>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</si>
  <si>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</si>
  <si>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</si>
  <si>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</si>
  <si>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</si>
  <si>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</si>
  <si>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</si>
  <si>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</si>
  <si>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</si>
  <si>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</si>
  <si>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</si>
  <si>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</si>
  <si>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</si>
  <si>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</si>
  <si>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</si>
  <si>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</si>
  <si>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</si>
  <si>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</si>
  <si>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</si>
  <si>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</si>
  <si>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</si>
  <si>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</si>
  <si>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</si>
  <si>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</si>
  <si>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</si>
  <si>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</si>
  <si>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</si>
  <si>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</si>
  <si>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</si>
  <si>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</si>
  <si>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</si>
  <si>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</si>
  <si>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</si>
  <si>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</si>
  <si>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</si>
  <si>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</si>
  <si>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</si>
  <si>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</si>
  <si>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</si>
  <si>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</si>
  <si>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</si>
  <si>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</si>
  <si>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</si>
  <si>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</si>
  <si>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</si>
  <si>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</si>
  <si>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</si>
  <si>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</si>
  <si>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</si>
  <si>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</si>
  <si>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</si>
  <si>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</si>
  <si>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</si>
  <si>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</si>
  <si>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</si>
  <si>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</si>
  <si>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</si>
  <si>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</si>
  <si>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</si>
  <si>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</si>
  <si>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</si>
  <si>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</si>
  <si>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</si>
  <si>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</si>
  <si>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</si>
  <si>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</si>
  <si>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</si>
  <si>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</si>
  <si>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</si>
  <si>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</si>
  <si>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</si>
  <si>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</si>
  <si>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</si>
  <si>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</si>
  <si>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</si>
  <si>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</si>
  <si>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</si>
  <si>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</si>
  <si>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</si>
  <si>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</si>
  <si>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</si>
  <si>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</si>
  <si>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</si>
  <si>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</si>
  <si>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</si>
  <si>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</si>
  <si>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</si>
  <si>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</si>
  <si>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</si>
  <si>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</si>
  <si>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</si>
  <si>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</si>
  <si>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</si>
  <si>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</si>
  <si>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</si>
  <si>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</si>
  <si>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</si>
  <si>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</si>
  <si>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</si>
  <si>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</si>
  <si>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</si>
  <si>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</si>
  <si>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</si>
  <si>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</si>
  <si>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</si>
  <si>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</si>
  <si>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</si>
  <si>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</si>
  <si>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</si>
  <si>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</si>
  <si>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</si>
  <si>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</si>
  <si>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</si>
  <si>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</si>
  <si>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</si>
  <si>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</si>
  <si>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</si>
  <si>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</si>
  <si>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</si>
  <si>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</si>
  <si>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</si>
  <si>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</si>
  <si>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</si>
  <si>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</si>
  <si>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</si>
  <si>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</si>
  <si>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</si>
  <si>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</si>
  <si>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</si>
  <si>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</si>
  <si>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</si>
  <si>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</si>
  <si>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</si>
  <si>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</si>
  <si>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</si>
  <si>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</si>
  <si>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</si>
  <si>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</si>
  <si>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</si>
  <si>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</si>
  <si>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</si>
  <si>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</si>
  <si>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</si>
  <si>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</si>
  <si>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</si>
  <si>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</si>
  <si>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</si>
  <si>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</si>
  <si>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</si>
  <si>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</si>
  <si>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</si>
  <si>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</si>
  <si>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</si>
  <si>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</si>
  <si>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</si>
  <si>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</si>
  <si>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</si>
  <si>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</si>
  <si>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</si>
  <si>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</si>
  <si>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</si>
  <si>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</si>
  <si>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</si>
  <si>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</si>
  <si>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</si>
  <si>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</si>
  <si>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</si>
  <si>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</si>
  <si>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</si>
  <si>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</si>
  <si>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</si>
  <si>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</si>
  <si>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</si>
  <si>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</si>
  <si>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</si>
  <si>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</si>
  <si>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</si>
  <si>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</si>
  <si>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</si>
  <si>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</si>
  <si>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</si>
  <si>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</si>
  <si>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</si>
  <si>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</si>
  <si>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</si>
  <si>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</si>
  <si>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</si>
  <si>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</si>
  <si>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</si>
  <si>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</si>
  <si>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</si>
  <si>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</si>
  <si>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</si>
  <si>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</si>
  <si>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</si>
  <si>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</si>
  <si>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</si>
  <si>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</si>
  <si>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</si>
  <si>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</si>
  <si>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</si>
  <si>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</si>
  <si>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</si>
  <si>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</si>
  <si>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</si>
  <si>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</si>
  <si>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</si>
  <si>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</si>
  <si>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</si>
  <si>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</si>
  <si>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</si>
  <si>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</si>
  <si>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</si>
  <si>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</si>
  <si>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</si>
  <si>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</si>
  <si>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</si>
  <si>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</si>
  <si>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</si>
  <si>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</si>
  <si>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</si>
  <si>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</si>
  <si>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</si>
  <si>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</si>
  <si>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</si>
  <si>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</si>
  <si>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</si>
  <si>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</si>
  <si>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</si>
  <si>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</si>
  <si>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</si>
  <si>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</si>
  <si>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</si>
  <si>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</si>
  <si>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</si>
  <si>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</si>
  <si>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</si>
  <si>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</si>
  <si>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</si>
  <si>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</si>
  <si>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</si>
  <si>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</si>
  <si>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</si>
  <si>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</si>
  <si>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</si>
  <si>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</si>
  <si>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</si>
  <si>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</si>
  <si>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</si>
  <si>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</si>
  <si>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</si>
  <si>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</si>
  <si>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</si>
  <si>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</si>
  <si>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</si>
  <si>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</si>
  <si>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</si>
  <si>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</si>
  <si>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</si>
  <si>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</si>
  <si>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</si>
  <si>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</si>
  <si>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</si>
  <si>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</si>
  <si>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</si>
  <si>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</si>
  <si>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</si>
  <si>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</si>
  <si>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</si>
  <si>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</si>
  <si>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</si>
  <si>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</si>
  <si>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</si>
  <si>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</si>
  <si>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</si>
  <si>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</si>
  <si>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</si>
  <si>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</si>
  <si>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</si>
  <si>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</si>
  <si>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</si>
  <si>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</si>
  <si>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</si>
  <si>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</si>
  <si>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</si>
  <si>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</si>
  <si>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</si>
  <si>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</si>
  <si>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</si>
  <si>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</si>
  <si>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</si>
  <si>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</si>
  <si>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</si>
  <si>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</si>
  <si>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</si>
  <si>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</si>
  <si>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</si>
  <si>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</si>
  <si>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</si>
  <si>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</si>
  <si>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</si>
  <si>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</si>
  <si>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</si>
  <si>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</si>
  <si>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</si>
  <si>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</si>
  <si>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</si>
  <si>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</si>
  <si>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</si>
  <si>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</si>
  <si>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</si>
  <si>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</si>
  <si>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</si>
  <si>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</si>
  <si>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</si>
  <si>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</si>
  <si>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</si>
  <si>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</si>
  <si>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</si>
  <si>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</si>
  <si>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</si>
  <si>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</si>
  <si>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</si>
  <si>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</si>
  <si>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</si>
  <si>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</si>
  <si>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</si>
  <si>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</si>
  <si>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</si>
  <si>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</si>
  <si>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</si>
  <si>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</si>
  <si>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</si>
  <si>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</si>
  <si>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</si>
  <si>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</si>
  <si>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</si>
  <si>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</si>
  <si>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</si>
  <si>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</si>
  <si>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</si>
  <si>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</si>
  <si>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</si>
  <si>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</si>
  <si>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</si>
  <si>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</si>
  <si>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</si>
  <si>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</si>
  <si>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</si>
  <si>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</si>
  <si>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</si>
  <si>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</si>
  <si>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</si>
  <si>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</si>
  <si>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</si>
  <si>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</si>
  <si>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</si>
  <si>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</si>
  <si>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</si>
  <si>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</si>
  <si>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</si>
  <si>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</si>
  <si>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</si>
  <si>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</si>
  <si>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</si>
  <si>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</si>
  <si>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</si>
  <si>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</si>
  <si>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</si>
  <si>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</si>
  <si>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</si>
  <si>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</si>
  <si>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</si>
  <si>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</si>
  <si>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</si>
  <si>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</si>
  <si>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</si>
  <si>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</si>
  <si>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</si>
  <si>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</si>
  <si>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</si>
  <si>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</si>
  <si>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</si>
  <si>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</si>
  <si>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</si>
  <si>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</si>
  <si>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</si>
  <si>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</si>
  <si>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</si>
  <si>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</si>
  <si>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</si>
  <si>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</si>
  <si>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</si>
  <si>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</si>
  <si>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</si>
  <si>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</si>
  <si>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</si>
  <si>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</si>
  <si>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</si>
  <si>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</si>
  <si>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</si>
  <si>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</si>
  <si>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</si>
  <si>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</si>
  <si>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</si>
  <si>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</si>
  <si>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</si>
  <si>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</si>
  <si>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</si>
  <si>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</si>
  <si>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</si>
  <si>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</si>
  <si>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</si>
  <si>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</si>
  <si>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</si>
  <si>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</si>
  <si>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</si>
  <si>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</si>
  <si>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</si>
  <si>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</si>
  <si>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</si>
  <si>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</si>
  <si>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</si>
  <si>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</si>
  <si>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</si>
  <si>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</si>
  <si>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</si>
  <si>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</si>
  <si>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</si>
  <si>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</si>
  <si>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</si>
  <si>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</si>
  <si>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</si>
  <si>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</si>
  <si>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</si>
  <si>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</si>
  <si>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</si>
  <si>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</si>
  <si>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</si>
  <si>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</si>
  <si>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</si>
  <si>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</si>
  <si>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</si>
  <si>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</si>
  <si>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</si>
  <si>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</si>
  <si>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</si>
  <si>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</si>
  <si>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</si>
  <si>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</si>
  <si>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</si>
  <si>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</si>
  <si>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</si>
  <si>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</si>
  <si>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</si>
  <si>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</si>
  <si>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</si>
  <si>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</si>
  <si>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</si>
  <si>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</si>
  <si>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</si>
  <si>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</si>
  <si>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</si>
  <si>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</si>
  <si>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</si>
  <si>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</si>
  <si>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</si>
  <si>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</si>
  <si>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</si>
  <si>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</si>
  <si>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</si>
  <si>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</si>
  <si>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</si>
  <si>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</si>
  <si>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</si>
  <si>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</si>
  <si>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</si>
  <si>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</si>
  <si>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</si>
  <si>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</si>
  <si>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</si>
  <si>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</si>
  <si>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</si>
  <si>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</si>
  <si>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</si>
  <si>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</si>
  <si>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</si>
  <si>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</si>
  <si>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</si>
  <si>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</si>
  <si>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</si>
  <si>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</si>
  <si>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</si>
  <si>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</si>
  <si>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</si>
  <si>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</si>
  <si>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</si>
  <si>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</si>
  <si>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</si>
  <si>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</si>
  <si>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</si>
  <si>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</si>
  <si>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</si>
  <si>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</si>
  <si>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</si>
  <si>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</si>
  <si>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</si>
  <si>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</si>
  <si>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</si>
  <si>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</si>
  <si>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</si>
  <si>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</si>
  <si>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</si>
  <si>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</si>
  <si>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</si>
  <si>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</si>
  <si>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</si>
  <si>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</si>
  <si>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</si>
  <si>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</si>
  <si>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</si>
  <si>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</si>
  <si>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</si>
  <si>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</si>
  <si>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</si>
  <si>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</si>
  <si>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</si>
  <si>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</si>
  <si>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</si>
  <si>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</si>
  <si>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</si>
  <si>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</si>
  <si>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</si>
  <si>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</si>
  <si>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</si>
  <si>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</si>
  <si>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</si>
  <si>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</si>
  <si>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</si>
  <si>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</si>
  <si>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</si>
  <si>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</si>
  <si>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</si>
  <si>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</si>
  <si>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</si>
  <si>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</si>
  <si>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</si>
  <si>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</si>
  <si>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</si>
  <si>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</si>
  <si>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</si>
  <si>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</si>
  <si>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</si>
  <si>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</si>
  <si>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</si>
  <si>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</si>
  <si>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</si>
  <si>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</si>
  <si>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</si>
  <si>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</si>
  <si>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</si>
  <si>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</si>
  <si>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</si>
  <si>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</si>
  <si>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</si>
  <si>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</si>
  <si>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</si>
  <si>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</si>
  <si>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</si>
  <si>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</si>
  <si>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</si>
  <si>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</si>
  <si>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</si>
  <si>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</si>
  <si>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</si>
  <si>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</si>
  <si>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</si>
  <si>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</si>
  <si>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</si>
  <si>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</si>
  <si>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</si>
  <si>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</si>
  <si>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</si>
  <si>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</si>
  <si>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</si>
  <si>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</si>
  <si>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</si>
  <si>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</si>
  <si>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</si>
  <si>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</si>
  <si>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</si>
  <si>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</si>
  <si>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</si>
  <si>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</si>
  <si>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</si>
  <si>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</si>
  <si>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</si>
  <si>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</si>
  <si>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</si>
  <si>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</si>
  <si>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</si>
  <si>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</si>
  <si>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</si>
  <si>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</si>
  <si>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</si>
  <si>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</si>
  <si>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</si>
  <si>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</si>
  <si>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</si>
  <si>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</si>
  <si>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</si>
  <si>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</si>
  <si>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</si>
  <si>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</si>
  <si>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</si>
  <si>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</si>
  <si>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</si>
  <si>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</si>
  <si>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</si>
  <si>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</si>
  <si>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</si>
  <si>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</si>
  <si>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</si>
  <si>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</si>
  <si>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</si>
  <si>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</si>
  <si>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</si>
  <si>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</si>
  <si>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</si>
  <si>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</si>
  <si>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</si>
  <si>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</si>
  <si>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</si>
  <si>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</si>
  <si>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</si>
  <si>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</si>
  <si>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</si>
  <si>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</si>
  <si>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</si>
  <si>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</si>
  <si>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</si>
  <si>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</si>
  <si>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</si>
  <si>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</si>
  <si>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</si>
  <si>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</si>
  <si>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</si>
  <si>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</si>
  <si>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</si>
  <si>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</si>
  <si>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</si>
  <si>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</si>
  <si>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</si>
  <si>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</si>
  <si>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</si>
  <si>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</si>
  <si>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</si>
  <si>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</si>
  <si>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</si>
  <si>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</si>
  <si>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</si>
  <si>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</si>
  <si>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</si>
  <si>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</si>
  <si>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</si>
  <si>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</si>
  <si>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</si>
  <si>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</si>
  <si>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</si>
  <si>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</si>
  <si>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</si>
  <si>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</si>
  <si>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</si>
  <si>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</si>
  <si>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</si>
  <si>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</si>
  <si>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</si>
  <si>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</si>
  <si>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</si>
  <si>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</si>
  <si>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</si>
  <si>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</si>
  <si>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</si>
  <si>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</si>
  <si>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</si>
  <si>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</si>
  <si>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</si>
  <si>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</si>
  <si>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</si>
  <si>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</si>
  <si>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</si>
  <si>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</si>
  <si>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</si>
  <si>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</si>
  <si>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</si>
  <si>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</si>
  <si>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</si>
  <si>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</si>
  <si>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</si>
  <si>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</si>
  <si>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</si>
  <si>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</si>
  <si>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</si>
  <si>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</si>
  <si>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</si>
  <si>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</si>
  <si>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</si>
  <si>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</si>
  <si>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</si>
  <si>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</si>
  <si>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</si>
  <si>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</si>
  <si>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</si>
  <si>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</si>
  <si>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</si>
  <si>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</si>
  <si>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</si>
  <si>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</si>
  <si>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</si>
  <si>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</si>
  <si>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</si>
  <si>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</si>
  <si>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</si>
  <si>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</si>
  <si>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</si>
  <si>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</si>
  <si>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</si>
  <si>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</si>
  <si>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</si>
  <si>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</si>
  <si>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</si>
  <si>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</si>
  <si>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</si>
  <si>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</si>
  <si>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</si>
  <si>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</si>
  <si>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</si>
  <si>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</si>
  <si>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</si>
  <si>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</si>
  <si>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</si>
  <si>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</si>
  <si>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</si>
  <si>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</si>
  <si>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</si>
  <si>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</si>
  <si>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</si>
  <si>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</si>
  <si>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</si>
  <si>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</si>
  <si>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</si>
  <si>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</si>
  <si>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</si>
  <si>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</si>
  <si>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</si>
  <si>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</si>
  <si>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</si>
  <si>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</si>
  <si>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</si>
  <si>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</si>
  <si>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</si>
  <si>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2018年度新乡县县本级一般公共预算支出决算功能分类录入表</t>
  </si>
  <si>
    <t>2018年新乡县一般公共预算(基本)支出预算经济分类录入表</t>
  </si>
  <si>
    <t>录入03表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</si>
  <si>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</si>
  <si>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</si>
  <si>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</si>
  <si>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</si>
  <si>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</si>
  <si>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</si>
  <si>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</si>
  <si>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</si>
  <si>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</si>
  <si>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</si>
  <si>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</si>
  <si>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</si>
  <si>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</si>
  <si>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</si>
  <si>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</si>
  <si>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</si>
  <si>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</si>
  <si>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</si>
  <si>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</si>
  <si>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</si>
  <si>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</si>
  <si>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</si>
  <si>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</si>
  <si>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</si>
  <si>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</si>
  <si>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</si>
  <si>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</si>
  <si>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</si>
  <si>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</si>
  <si>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</si>
  <si>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</si>
  <si>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</si>
  <si>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</si>
  <si>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</si>
  <si>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</si>
  <si>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</si>
  <si>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</si>
  <si>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</si>
  <si>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</si>
  <si>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</si>
  <si>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</si>
  <si>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</si>
  <si>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</si>
  <si>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</si>
  <si>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</si>
  <si>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</si>
  <si>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</si>
  <si>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</si>
  <si>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</si>
  <si>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</si>
  <si>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</si>
  <si>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</si>
  <si>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</si>
  <si>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</si>
  <si>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</si>
  <si>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</si>
  <si>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</si>
  <si>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2018年税收返还和转移支付决算表</t>
  </si>
  <si>
    <t>项目</t>
  </si>
  <si>
    <t>合计数</t>
  </si>
  <si>
    <t>补助县级</t>
  </si>
  <si>
    <t>补助乡镇</t>
  </si>
  <si>
    <t>小计</t>
  </si>
  <si>
    <t>合河</t>
  </si>
  <si>
    <t>大召营</t>
  </si>
  <si>
    <t>翟坡</t>
  </si>
  <si>
    <t>小冀</t>
  </si>
  <si>
    <t>七里营</t>
  </si>
  <si>
    <t>朗公庙</t>
  </si>
  <si>
    <t>古固寨</t>
  </si>
  <si>
    <t>新城</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</si>
  <si>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</si>
  <si>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</si>
  <si>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</si>
  <si>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</si>
  <si>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</si>
  <si>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</si>
  <si>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</si>
  <si>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一般性转移支付收入</t>
  </si>
  <si>
    <t xml:space="preserve">    均衡性转移支付收入</t>
  </si>
  <si>
    <t xml:space="preserve">    结算补助收入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</si>
  <si>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</si>
  <si>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</si>
  <si>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</si>
  <si>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</si>
  <si>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</si>
  <si>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</si>
  <si>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</si>
  <si>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固定数额补助收入</t>
  </si>
  <si>
    <t xml:space="preserve">  专项转移支付收入</t>
  </si>
  <si>
    <t xml:space="preserve">    一般公共服务</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</si>
  <si>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</si>
  <si>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</si>
  <si>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</si>
  <si>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</si>
  <si>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</si>
  <si>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</si>
  <si>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</si>
  <si>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</si>
  <si>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</si>
  <si>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</si>
  <si>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</si>
  <si>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</si>
  <si>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国土海洋气象等</t>
  </si>
  <si>
    <t xml:space="preserve">    住房保障</t>
  </si>
  <si>
    <t xml:space="preserve">    粮油物资储备</t>
  </si>
  <si>
    <t xml:space="preserve">    其他收入</t>
  </si>
  <si>
    <t>2018年专项转移支付（分项目）</t>
  </si>
  <si>
    <r>
      <rPr>
        <sz val="9"/>
        <rFont val="宋体"/>
        <charset val="134"/>
      </rPr>
      <t>科</t>
    </r>
    <r>
      <rPr>
        <sz val="9"/>
        <rFont val="Times New Roman"/>
      </rPr>
      <t xml:space="preserve">   </t>
    </r>
    <r>
      <rPr>
        <sz val="9"/>
        <rFont val="宋体"/>
        <charset val="134"/>
      </rPr>
      <t>目</t>
    </r>
    <r>
      <rPr>
        <sz val="9"/>
        <rFont val="Times New Roman"/>
      </rPr>
      <t xml:space="preserve">    </t>
    </r>
    <r>
      <rPr>
        <sz val="9"/>
        <rFont val="宋体"/>
        <charset val="134"/>
      </rPr>
      <t>名</t>
    </r>
    <r>
      <rPr>
        <sz val="9"/>
        <rFont val="Times New Roman"/>
      </rPr>
      <t xml:space="preserve">   </t>
    </r>
    <r>
      <rPr>
        <sz val="9"/>
        <rFont val="宋体"/>
        <charset val="134"/>
      </rPr>
      <t>称</t>
    </r>
  </si>
  <si>
    <t>摘    要</t>
  </si>
  <si>
    <t>合计</t>
  </si>
  <si>
    <t>类</t>
  </si>
  <si>
    <t>款</t>
  </si>
  <si>
    <t>项</t>
  </si>
  <si>
    <t>一般预算</t>
  </si>
  <si>
    <t>01</t>
  </si>
  <si>
    <t>人大事务</t>
  </si>
  <si>
    <t>人大代表活动经费</t>
  </si>
  <si>
    <t>05</t>
  </si>
  <si>
    <t>统计信息事务</t>
  </si>
  <si>
    <t>2017年“四上”企业统计工作奖励资金</t>
  </si>
  <si>
    <t>第四次全国经济普查普查员报酬经费</t>
  </si>
  <si>
    <t>10</t>
  </si>
  <si>
    <t>人力资源事务</t>
  </si>
  <si>
    <t>2017年度机构编制管理奖励资金</t>
  </si>
  <si>
    <t>15</t>
  </si>
  <si>
    <t>工商行政管理事务</t>
  </si>
  <si>
    <t>2017年度获得中国驰名商标和中国地理标志商标市级奖励资金</t>
  </si>
  <si>
    <t>2018年工商行政管理局专项补助经费</t>
  </si>
  <si>
    <t>2018年工商行政管理专项转移支付资金</t>
  </si>
  <si>
    <t>36</t>
  </si>
  <si>
    <t>其他共产党事务支出</t>
  </si>
  <si>
    <t>2018年度农村基层干部待遇市级配套资金</t>
  </si>
  <si>
    <t>02</t>
  </si>
  <si>
    <t>公安</t>
  </si>
  <si>
    <t>2016-2017年第二代居民身份证制证经费支出预算</t>
  </si>
  <si>
    <t>公安机关2018年出入境资料复印补助经费</t>
  </si>
  <si>
    <t>2018年第二代居民身份证制证经费支出预算</t>
  </si>
  <si>
    <t>06</t>
  </si>
  <si>
    <t>司法</t>
  </si>
  <si>
    <t>2018年升级补助法律援助资金</t>
  </si>
  <si>
    <t>普通教育</t>
  </si>
  <si>
    <t>2018年第二批农村义务教育薄弱学校改造奖补资金预算</t>
  </si>
  <si>
    <t>2018年第二批支持学前教育发展省级专项资金</t>
  </si>
  <si>
    <t>2018年第二批城乡义务教育经费保障机制改革资金预算</t>
  </si>
  <si>
    <t>2018年第二批普通高中免学费和住宿费补助资金预算</t>
  </si>
  <si>
    <t>2018年第三批农村义务教育薄弱学校改造中央和省补资金预算</t>
  </si>
  <si>
    <r>
      <rPr>
        <sz val="9"/>
        <rFont val="宋体"/>
        <charset val="134"/>
      </rPr>
      <t>2</t>
    </r>
    <r>
      <rPr>
        <sz val="9"/>
        <rFont val="宋体"/>
        <charset val="134"/>
      </rPr>
      <t>018年第三批支持学前教育发展中央和省级专项资金预算</t>
    </r>
  </si>
  <si>
    <t>2018年第二批普通高中助学金中央和省级补助资金预算</t>
  </si>
  <si>
    <t>2018年第二批义务教育阶段建档立卡贫困家庭学生营养改善计划省补资金</t>
  </si>
  <si>
    <t>第二批义务教育阶段建档立卡贫困家庭学生营养改善省补资金</t>
  </si>
  <si>
    <t>2018年支持学前教育发展中央和省级资金预算指标</t>
  </si>
  <si>
    <t>2018年农村义务教育薄弱学校改造计划中央补助资金</t>
  </si>
  <si>
    <t>2018年普高免学费和住宿费中央省、市级补助资金</t>
  </si>
  <si>
    <t>2018年城乡义务教育经费保障机制改革资金预算</t>
  </si>
  <si>
    <t>2018年建档立卡贫困家庭儿童学前教育保教省补资金</t>
  </si>
  <si>
    <t>2018年建档立卡贫困家庭学生营养改善省补资金</t>
  </si>
  <si>
    <t>2018年普高助学中央、省级和市级补助资金预算</t>
  </si>
  <si>
    <t>03</t>
  </si>
  <si>
    <t>职业教育</t>
  </si>
  <si>
    <r>
      <rPr>
        <sz val="9"/>
        <rFont val="宋体"/>
        <charset val="134"/>
      </rPr>
      <t>2</t>
    </r>
    <r>
      <rPr>
        <sz val="9"/>
        <rFont val="宋体"/>
        <charset val="134"/>
      </rPr>
      <t>018年第二批中等职业教育免学费补助资金</t>
    </r>
  </si>
  <si>
    <t>2018年第三批中等职业教育国家助学金和免学费补助资金</t>
  </si>
  <si>
    <t>2018年第四批中职教育免学费补助资金</t>
  </si>
  <si>
    <t>2018年中等职业教育助学金和免学费补助资金</t>
  </si>
  <si>
    <t>08</t>
  </si>
  <si>
    <t>进修及培训</t>
  </si>
  <si>
    <t>2018年第二批省基建投资预算</t>
  </si>
  <si>
    <t>应用研究</t>
  </si>
  <si>
    <t>2018年省先进制造业发展专项资金</t>
  </si>
  <si>
    <t>2018年省科技创新体系建设专项经费预算</t>
  </si>
  <si>
    <t>04</t>
  </si>
  <si>
    <t>技术研究与开发</t>
  </si>
  <si>
    <t>2018年省企业技术创新引导专项经费预算</t>
  </si>
  <si>
    <t>2017年度首次认定高新技术企业省级奖补资金</t>
  </si>
  <si>
    <t>2017年企业研发财政补助专项资金和2018年专项资金</t>
  </si>
  <si>
    <t>科学条件与服务</t>
  </si>
  <si>
    <r>
      <rPr>
        <sz val="9"/>
        <rFont val="宋体"/>
        <charset val="134"/>
      </rPr>
      <t>2</t>
    </r>
    <r>
      <rPr>
        <sz val="9"/>
        <rFont val="宋体"/>
        <charset val="134"/>
      </rPr>
      <t>018年第二批市级科技专项资金</t>
    </r>
  </si>
  <si>
    <t>07</t>
  </si>
  <si>
    <t>科学技术普及</t>
  </si>
  <si>
    <t>2018年省科普行动计划专项资金预算</t>
  </si>
  <si>
    <t>99</t>
  </si>
  <si>
    <t>其他科学技术支出</t>
  </si>
  <si>
    <t>2018年市级科技专项资金</t>
  </si>
  <si>
    <t>文化</t>
  </si>
  <si>
    <t>2018年省级非物质文化遗产保护专项资金</t>
  </si>
  <si>
    <t>2018年政府购买公共文化服务专项资金</t>
  </si>
  <si>
    <t>2018年美术馆、公共图书馆、文化馆免费开放专项补助资金</t>
  </si>
  <si>
    <t>2018年公共文化服务体系建设专项资金预算</t>
  </si>
  <si>
    <t>2018年乡镇综合文化站、城市社区文化中心免费开放市级补助经费</t>
  </si>
  <si>
    <t>2018年中央公共文化服务体系建设专项资金</t>
  </si>
  <si>
    <t>广播影视</t>
  </si>
  <si>
    <t>中央补助地方公共文化服务体系建设专项资金</t>
  </si>
  <si>
    <t>其它文化体育与传媒支出</t>
  </si>
  <si>
    <t>2018年中央补助地方公共文化服务体系建设专项资金</t>
  </si>
  <si>
    <t>社会保障与就业支出</t>
  </si>
  <si>
    <t>民政管理事务</t>
  </si>
  <si>
    <t>2018年春节期间慰问困难群众资金的通知</t>
  </si>
  <si>
    <t>2018年市级敬老院建设配套资金</t>
  </si>
  <si>
    <t>2018年市级养老服务机构建设及运营补贴资金</t>
  </si>
  <si>
    <t>专项扶持养老服务体系建设资金</t>
  </si>
  <si>
    <t>就业补助</t>
  </si>
  <si>
    <t>2018年就业补助资金</t>
  </si>
  <si>
    <t>2018年就业补助资金预算指标</t>
  </si>
  <si>
    <t>抚恤</t>
  </si>
  <si>
    <t>2018年优抚对象补助资金</t>
  </si>
  <si>
    <t>2018年优抚对象补助资金第二批</t>
  </si>
  <si>
    <t>2018年优抚对象补助经费预算指标</t>
  </si>
  <si>
    <t>09</t>
  </si>
  <si>
    <t>退役安置</t>
  </si>
  <si>
    <t>（机）</t>
  </si>
  <si>
    <t>2018年退役安置补助经费第三批</t>
  </si>
  <si>
    <t>2018年退役安置补助经费预算</t>
  </si>
  <si>
    <t>2018年退役安置补助经费预算指标</t>
  </si>
  <si>
    <t>11</t>
  </si>
  <si>
    <t>残疾人事业</t>
  </si>
  <si>
    <t>2018年残疾人事业发展补助资金</t>
  </si>
  <si>
    <t>2018年市级困难残疾人生活补贴和重度残疾人护理补贴资金</t>
  </si>
  <si>
    <t>2018年省市级残疾人事业发展专项资金</t>
  </si>
  <si>
    <t>2018年中央财政残疾人事业发展补助资金预算</t>
  </si>
  <si>
    <t>2018年中央专项彩票公益金（残疾人事业发展补助资金）</t>
  </si>
  <si>
    <t>2018年市级扶持资金</t>
  </si>
  <si>
    <t>残疾人事业发展相关项目补助资金</t>
  </si>
  <si>
    <t>自然灾害生活救助</t>
  </si>
  <si>
    <t>2017-2018年自然灾害生活补助市级资金</t>
  </si>
  <si>
    <t>19</t>
  </si>
  <si>
    <t>最低生活保障</t>
  </si>
  <si>
    <t>2018年困难权重救助补助资金预算</t>
  </si>
  <si>
    <t>2017年困难群众基本生活救助补助资金预算指标</t>
  </si>
  <si>
    <t>20</t>
  </si>
  <si>
    <t>临时救助</t>
  </si>
  <si>
    <t>2018年河南省贫困妇女“两癌”救助专项资金</t>
  </si>
  <si>
    <t>26</t>
  </si>
  <si>
    <t>财政对基本养老保险基金的补助</t>
  </si>
  <si>
    <t>预拨2018年城乡居民养老保险省和市财政补助资金第二批</t>
  </si>
  <si>
    <t>医疗卫生支出</t>
  </si>
  <si>
    <t>医疗卫生管理事务</t>
  </si>
  <si>
    <t>2018年度免费开展宫颈癌人乳头瘤病毒基因筛查市级资金</t>
  </si>
  <si>
    <t>公立医院</t>
  </si>
  <si>
    <t>2018年医疗服务能力补助资金（公立医院综合改革）</t>
  </si>
  <si>
    <t>2018年县级公立医院综合改革市级补助资金</t>
  </si>
  <si>
    <t>2018年中央财政医疗服务能力提升补助资金第二批</t>
  </si>
  <si>
    <t>2018年医疗服务能力提升补助资金预算指标</t>
  </si>
  <si>
    <t>基层医疗卫生机构</t>
  </si>
  <si>
    <t>2018年省级卫生计生专项资金</t>
  </si>
  <si>
    <t>2018年省市卫生计生专项资金（第二批）</t>
  </si>
  <si>
    <t>2018年基本药物制度补助资金预算指标</t>
  </si>
  <si>
    <t>公共卫生</t>
  </si>
  <si>
    <t>2018年免费开展农村适龄妇女纳入城市低保两癌筛查市配套资金</t>
  </si>
  <si>
    <t>2018年免费开展预防出生缺陷产前筛查和新生儿疾病筛查市配套资金</t>
  </si>
  <si>
    <t>2018年省市基本公共卫生服务补助资金</t>
  </si>
  <si>
    <t>2018年基本公共卫生服务中央补助资金第二批</t>
  </si>
  <si>
    <t>2018年重大公共卫生服务补助资金第二批</t>
  </si>
  <si>
    <t>2018年基本公共卫生服务补助资金预算指标</t>
  </si>
  <si>
    <t>2018年重大公共卫生服务补助资金预算指标</t>
  </si>
  <si>
    <t>13</t>
  </si>
  <si>
    <t>医疗救助</t>
  </si>
  <si>
    <t>2018年城乡医疗救助补助资金</t>
  </si>
  <si>
    <t>中医药</t>
  </si>
  <si>
    <t>2018年中央公共卫生服务补助资金预算指标</t>
  </si>
  <si>
    <t>人口与计划生育事务</t>
  </si>
  <si>
    <t>2018年省市城镇独生子女父母奖励扶助资金第二批</t>
  </si>
  <si>
    <t>2018年省市农村部分计划生育家庭奖励扶助制度补助资金第二批</t>
  </si>
  <si>
    <t>2018年部分市级计划生育补助资金</t>
  </si>
  <si>
    <t>2018年计划生育服务补助资金第二批</t>
  </si>
  <si>
    <t>2018年部分市级计划生育补助资金（城乡居民基本医疗保险）</t>
  </si>
  <si>
    <t>2018年计生服务补助资金预算指标</t>
  </si>
  <si>
    <t>2018年市级免费孕前优生健康检查配套资金</t>
  </si>
  <si>
    <t>食品和药品监督管理事务</t>
  </si>
  <si>
    <t>2018年公共卫生服务第二批补助资金</t>
  </si>
  <si>
    <t>2018年公共卫生服务补助资金预算指标</t>
  </si>
  <si>
    <t>12</t>
  </si>
  <si>
    <t>财政对基本医疗保险基金的补助</t>
  </si>
  <si>
    <t>2018年城乡居民基本医疗保险省和市财政补助资金第二批</t>
  </si>
  <si>
    <t>2018年城乡医疗救助补助预算指标</t>
  </si>
  <si>
    <t>14</t>
  </si>
  <si>
    <t>优抚对象医疗</t>
  </si>
  <si>
    <t>2018年优抚对象医疗保障经费预算</t>
  </si>
  <si>
    <t>2018年优抚对象医疗保障经费预算指标</t>
  </si>
  <si>
    <t>其他医疗卫生支出</t>
  </si>
  <si>
    <t>2017年度有肇事肇祸倾向的严重精神障碍患者监护奖补资金</t>
  </si>
  <si>
    <t>污染防治</t>
  </si>
  <si>
    <t>2017年度水环境生态补偿金预算</t>
  </si>
  <si>
    <t>2018年冬季清洁取暖中央补助资金和市配套资金</t>
  </si>
  <si>
    <t>自然生态保护</t>
  </si>
  <si>
    <r>
      <rPr>
        <sz val="10"/>
        <rFont val="宋体"/>
        <charset val="134"/>
      </rPr>
      <t>2</t>
    </r>
    <r>
      <rPr>
        <sz val="10"/>
        <rFont val="宋体"/>
        <charset val="134"/>
      </rPr>
      <t>018年农村户用厕所改造省级奖补资金</t>
    </r>
  </si>
  <si>
    <t>能源节约利用</t>
  </si>
  <si>
    <t>高校电机推广中央补助资金预算指标</t>
  </si>
  <si>
    <t>城乡社区环境卫生</t>
  </si>
  <si>
    <t>2018年河南省城镇公厕建设省级奖补资金支出预算</t>
  </si>
  <si>
    <t>农业</t>
  </si>
  <si>
    <t>2018年省级农业生产发展资金</t>
  </si>
  <si>
    <t>信息进村入户工程市级配套资金</t>
  </si>
  <si>
    <t>2018年第一批农业生产发展等补助资金</t>
  </si>
  <si>
    <t>生猪规模化养殖场养殖环节病死猪无害化处理市级补助资金</t>
  </si>
  <si>
    <t>2018年第一批农业生产发展和农业资源及生态保护补助资金</t>
  </si>
  <si>
    <t>2018年第二批动物防疫等补助经费</t>
  </si>
  <si>
    <t>2018年第二批农业生产发展补助资金</t>
  </si>
  <si>
    <t>2018年村级动物防疫员劳务补贴市级补助资金</t>
  </si>
  <si>
    <r>
      <rPr>
        <sz val="9"/>
        <rFont val="宋体"/>
        <charset val="134"/>
      </rPr>
      <t>2</t>
    </r>
    <r>
      <rPr>
        <sz val="9"/>
        <rFont val="宋体"/>
        <charset val="134"/>
      </rPr>
      <t>018年中央财政农业生产发展和农业资源及生态保护补助资金</t>
    </r>
  </si>
  <si>
    <t>非洲猪瘟等防控补助资金</t>
  </si>
  <si>
    <r>
      <rPr>
        <sz val="9"/>
        <rFont val="宋体"/>
        <charset val="134"/>
      </rPr>
      <t>2</t>
    </r>
    <r>
      <rPr>
        <sz val="9"/>
        <rFont val="宋体"/>
        <charset val="134"/>
      </rPr>
      <t>018年畜禽养殖废弃物资源化利用工作奖励资金</t>
    </r>
  </si>
  <si>
    <t>2018年中央财政农业专项资金预算指标</t>
  </si>
  <si>
    <t>2018年耕地地力保护补贴资金</t>
  </si>
  <si>
    <t>2018年农机购置补贴资金预算指标</t>
  </si>
  <si>
    <t>2018年农机深耕整地补助资金预算指标</t>
  </si>
  <si>
    <t>林业</t>
  </si>
  <si>
    <t>2018年省级林业改革发展资金</t>
  </si>
  <si>
    <t>2018年第二批中央和省级财政林业专项资金</t>
  </si>
  <si>
    <t>2018年中央和省级林业改革发展资金及森林植被恢复费</t>
  </si>
  <si>
    <r>
      <rPr>
        <sz val="9"/>
        <rFont val="宋体"/>
        <charset val="134"/>
      </rPr>
      <t>2</t>
    </r>
    <r>
      <rPr>
        <sz val="9"/>
        <rFont val="宋体"/>
        <charset val="134"/>
      </rPr>
      <t>018年省级林业改革发展资金</t>
    </r>
  </si>
  <si>
    <t>2018年中央和省级林业专项资金</t>
  </si>
  <si>
    <t>水利</t>
  </si>
  <si>
    <t>2018年第二批中央和省级水利发展资金</t>
  </si>
  <si>
    <r>
      <rPr>
        <sz val="9"/>
        <rFont val="宋体"/>
        <charset val="134"/>
      </rPr>
      <t>2</t>
    </r>
    <r>
      <rPr>
        <sz val="9"/>
        <rFont val="宋体"/>
        <charset val="134"/>
      </rPr>
      <t>018年省级水利发展资金</t>
    </r>
  </si>
  <si>
    <r>
      <rPr>
        <sz val="9"/>
        <rFont val="宋体"/>
        <charset val="134"/>
      </rPr>
      <t>2</t>
    </r>
    <r>
      <rPr>
        <sz val="9"/>
        <rFont val="宋体"/>
        <charset val="134"/>
      </rPr>
      <t>018年中央和省机特大防汛抗旱资金</t>
    </r>
  </si>
  <si>
    <t>2018年中央水利发展资金和省级资金预算指标</t>
  </si>
  <si>
    <t>扶贫</t>
  </si>
  <si>
    <t>2018年贫困人口家庭医生签约服务费市级配套资金</t>
  </si>
  <si>
    <t>2018年少数民族发展资金</t>
  </si>
  <si>
    <t>2018年第二批市级财政专项扶贫资金</t>
  </si>
  <si>
    <t>2018年第二批中央及省级财政专项扶贫发展资金和扶贫资金绩效评价奖励资金</t>
  </si>
  <si>
    <t>2018年中央、省及市级财政扶贫发展资金预算指标</t>
  </si>
  <si>
    <t>农业综合开发</t>
  </si>
  <si>
    <t>2018年农业综合开发木本油料及示范项目财政资金</t>
  </si>
  <si>
    <t>2017年农业综合开发产业化发展财政贷款贴息项目资金</t>
  </si>
  <si>
    <t>2018年农业综合开发土地治理项目财政资金</t>
  </si>
  <si>
    <t>目标价格补贴</t>
  </si>
  <si>
    <t>2017年度棉花目标价格改革补贴资金</t>
  </si>
  <si>
    <t>公路水路运输</t>
  </si>
  <si>
    <t>关于普通干线公路2016-2017年安防工程及灾害防治工程项目和农村公路三年行动计划项目补助资金支出预算</t>
  </si>
  <si>
    <t>2018年新乡市干线公路小修保养经费支出预算</t>
  </si>
  <si>
    <t>2018年普通干线公路养护道班维修改造省补助资金支出预算</t>
  </si>
  <si>
    <t>2018年四好农村公路项目省补助资金支出预算</t>
  </si>
  <si>
    <t>2018年干线公路项目中央车购税和省补资金支出预算</t>
  </si>
  <si>
    <t>2018年县乡道危桥改造、安防工程中央车购税和农村公路专项养护工程省补资金</t>
  </si>
  <si>
    <t>2018年干线公路省补助资金支出预算</t>
  </si>
  <si>
    <t>2018年普通干线公路路政许可联网、第四轮公路水毁抢险等项目省补资金</t>
  </si>
  <si>
    <t>2018年农村公路项目市级补助资金支出预算</t>
  </si>
  <si>
    <t>2018年第二批干线公路小修保养及管理经费省补资金</t>
  </si>
  <si>
    <t>车辆购置税支出</t>
  </si>
  <si>
    <t>资源勘探电力信息等支出</t>
  </si>
  <si>
    <t>制造业</t>
  </si>
  <si>
    <t>2017年新乡市两化融合贯标试点、省级质量标杆企业和国家智能制造试点示范项目奖励资金</t>
  </si>
  <si>
    <t>工业和信息产业监管</t>
  </si>
  <si>
    <t>拨付2017年度星级工业企业奖励资金</t>
  </si>
  <si>
    <t>商品流通事务</t>
  </si>
  <si>
    <t>2018年度省级电子商务进农村综合示范县建设扶持资金</t>
  </si>
  <si>
    <t>旅游业管理与服务</t>
  </si>
  <si>
    <t>旅游厕所建设项目资金</t>
  </si>
  <si>
    <t>涉外发展服务支出</t>
  </si>
  <si>
    <t>2016年下半年中小企业开拓国际市场及企业维护国际市场公平竞争环境项目补助资金</t>
  </si>
  <si>
    <t>中央外经贸发展专项资金</t>
  </si>
  <si>
    <t>其它粮油储备管理等事务</t>
  </si>
  <si>
    <t>2018年烟草业转型升级明星商户奖励资金</t>
  </si>
  <si>
    <t>国土海洋气象等事务</t>
  </si>
  <si>
    <t>国土资源事务</t>
  </si>
  <si>
    <t>2018年基本农田保护保障体系建设试点补助资金</t>
  </si>
  <si>
    <t>保障性安居工程支出</t>
  </si>
  <si>
    <t>2018年农村危房改造中央和省级补助预算指标</t>
  </si>
  <si>
    <t>重要商品储备</t>
  </si>
  <si>
    <t>2018年重要物资储备贴息资金</t>
  </si>
  <si>
    <t>宣传思想文化建设服务补助经费</t>
  </si>
  <si>
    <t>2018年度新乡县地方政府债务余额情况录入表</t>
  </si>
  <si>
    <t>一般债务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</si>
  <si>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</si>
  <si>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</si>
  <si>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</si>
  <si>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</si>
  <si>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</si>
  <si>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</si>
  <si>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</si>
  <si>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</si>
  <si>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</si>
  <si>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</si>
  <si>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第二部分:政府性基金预算</t>
  </si>
  <si>
    <t>2018年度新乡县政府性基金预算收入决算录入表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</si>
  <si>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</si>
  <si>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</si>
  <si>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</si>
  <si>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</si>
  <si>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</si>
  <si>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</si>
  <si>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</si>
  <si>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</si>
  <si>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</si>
  <si>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</si>
  <si>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</si>
  <si>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</si>
  <si>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</si>
  <si>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</si>
  <si>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</si>
  <si>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</si>
  <si>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</si>
  <si>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</si>
  <si>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</si>
  <si>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</si>
  <si>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</si>
  <si>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</si>
  <si>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</si>
  <si>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</si>
  <si>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</si>
  <si>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</si>
  <si>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</si>
  <si>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</si>
  <si>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</si>
  <si>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</si>
  <si>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</si>
  <si>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</si>
  <si>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</si>
  <si>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</si>
  <si>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</si>
  <si>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</si>
  <si>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</si>
  <si>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</si>
  <si>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</si>
  <si>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</si>
  <si>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国家税务局征收的废弃电器电子产品处理基金收入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</si>
  <si>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</si>
  <si>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</si>
  <si>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</si>
  <si>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</si>
  <si>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</si>
  <si>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</si>
  <si>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</si>
  <si>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</si>
  <si>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</si>
  <si>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</si>
  <si>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</si>
  <si>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</si>
  <si>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土地储备专项债券对应项目专项收入</t>
  </si>
  <si>
    <t xml:space="preserve">  政府收费公路专项债券对应项目专项收入</t>
  </si>
  <si>
    <t xml:space="preserve">  其他地方自行试点项目收益专项债券对应项目专项收入</t>
  </si>
  <si>
    <t>2018年度新乡县政府性基金预算支出决算功能分类录入表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</si>
  <si>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</si>
  <si>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</si>
  <si>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</si>
  <si>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</si>
  <si>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</si>
  <si>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</si>
  <si>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</si>
  <si>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</si>
  <si>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</si>
  <si>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</si>
  <si>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</si>
  <si>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</si>
  <si>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</si>
  <si>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</si>
  <si>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</si>
  <si>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</si>
  <si>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</si>
  <si>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</si>
  <si>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</si>
  <si>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</si>
  <si>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</si>
  <si>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</si>
  <si>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</si>
  <si>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</si>
  <si>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</si>
  <si>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</si>
  <si>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</si>
  <si>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</si>
  <si>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</si>
  <si>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</si>
  <si>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</si>
  <si>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</si>
  <si>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</si>
  <si>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</si>
  <si>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</si>
  <si>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</si>
  <si>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</si>
  <si>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</si>
  <si>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</si>
  <si>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</si>
  <si>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</si>
  <si>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</si>
  <si>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</si>
  <si>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</si>
  <si>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</si>
  <si>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</si>
  <si>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</si>
  <si>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</si>
  <si>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</si>
  <si>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</si>
  <si>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</si>
  <si>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</si>
  <si>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</si>
  <si>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</si>
  <si>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</si>
  <si>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</si>
  <si>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</si>
  <si>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</si>
  <si>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</si>
  <si>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</si>
  <si>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</si>
  <si>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</si>
  <si>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</si>
  <si>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</si>
  <si>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</si>
  <si>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 xml:space="preserve">  海南省高等级公路车辆通行附加费及对应专项债务收入安排的支出</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</si>
  <si>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</si>
  <si>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</si>
  <si>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</si>
  <si>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</si>
  <si>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</si>
  <si>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</si>
  <si>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</si>
  <si>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</si>
  <si>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</si>
  <si>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</si>
  <si>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</si>
  <si>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</si>
  <si>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</si>
  <si>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</si>
  <si>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</si>
  <si>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</si>
  <si>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</si>
  <si>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</si>
  <si>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</si>
  <si>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</si>
  <si>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</si>
  <si>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</si>
  <si>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</si>
  <si>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</si>
  <si>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</si>
  <si>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</si>
  <si>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</si>
  <si>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</si>
  <si>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</si>
  <si>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</si>
  <si>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</si>
  <si>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</si>
  <si>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</si>
  <si>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</si>
  <si>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农网还贷资金支出</t>
  </si>
  <si>
    <t xml:space="preserve">    中央农网还贷资金支出</t>
  </si>
  <si>
    <t xml:space="preserve">    地方农网还贷资金支出</t>
  </si>
  <si>
    <t xml:space="preserve">    其他农网还贷资金支出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</si>
  <si>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</si>
  <si>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</si>
  <si>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</si>
  <si>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</si>
  <si>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</si>
  <si>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</si>
  <si>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中央特别国债经营基金支出</t>
  </si>
  <si>
    <t xml:space="preserve">    中央特别国债经营基金财务支出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</si>
  <si>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</si>
  <si>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</si>
  <si>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</si>
  <si>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</si>
  <si>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</si>
  <si>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</si>
  <si>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</si>
  <si>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</si>
  <si>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</si>
  <si>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</si>
  <si>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</si>
  <si>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</si>
  <si>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</si>
  <si>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</si>
  <si>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</si>
  <si>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</si>
  <si>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</si>
  <si>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</si>
  <si>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</si>
  <si>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</si>
  <si>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</si>
  <si>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</si>
  <si>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</si>
  <si>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</si>
  <si>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</si>
  <si>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</si>
  <si>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</si>
  <si>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</si>
  <si>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</si>
  <si>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</si>
  <si>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彩票公益金债务付息支出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</si>
  <si>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</si>
  <si>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</si>
  <si>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</si>
  <si>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</si>
  <si>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</si>
  <si>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</si>
  <si>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</si>
  <si>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</si>
  <si>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</si>
  <si>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</si>
  <si>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</si>
  <si>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</si>
  <si>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</si>
  <si>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</si>
  <si>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</si>
  <si>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</si>
  <si>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</si>
  <si>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</si>
  <si>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</si>
  <si>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</si>
  <si>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</si>
  <si>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</si>
  <si>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</si>
  <si>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</si>
  <si>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</si>
  <si>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</si>
  <si>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其他政府性基金债务发行费用支出</t>
  </si>
  <si>
    <t>2018年度新乡县政府性基金预算转移性收支决算录入表</t>
  </si>
  <si>
    <t>收入项目</t>
  </si>
  <si>
    <t>支出数</t>
  </si>
  <si>
    <t>年终结余</t>
  </si>
  <si>
    <t>国家电影事业发展专项资金收入</t>
  </si>
  <si>
    <t>大中型水库移民后期扶持基金收入</t>
  </si>
  <si>
    <t>国有土地使用权出让相关收入</t>
  </si>
  <si>
    <t>农业土地开发资金收入</t>
  </si>
  <si>
    <t>旅游发展基金收入</t>
  </si>
  <si>
    <t>彩票公益金收入</t>
  </si>
  <si>
    <t>专项债务</t>
  </si>
  <si>
    <t>专项债券</t>
  </si>
  <si>
    <t>其他专项债务</t>
  </si>
  <si>
    <t>第三部分:国有资本经营预算</t>
  </si>
  <si>
    <t>2018年度新乡县国有资本经营预算收入决算录入表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</si>
  <si>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</si>
  <si>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</si>
  <si>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</si>
  <si>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</si>
  <si>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</si>
  <si>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</si>
  <si>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</si>
  <si>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</si>
  <si>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</si>
  <si>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</si>
  <si>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</si>
  <si>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</si>
  <si>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</si>
  <si>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</si>
  <si>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</si>
  <si>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</si>
  <si>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</si>
  <si>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</si>
  <si>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</si>
  <si>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</si>
  <si>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</si>
  <si>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</si>
  <si>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</si>
  <si>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</si>
  <si>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</si>
  <si>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</si>
  <si>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</si>
  <si>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</si>
  <si>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</si>
  <si>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</si>
  <si>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</si>
  <si>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</si>
  <si>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</si>
  <si>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</si>
  <si>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</si>
  <si>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</si>
  <si>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</si>
  <si>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</si>
  <si>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</si>
  <si>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</si>
  <si>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</si>
  <si>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</si>
  <si>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</si>
  <si>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</si>
  <si>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</si>
  <si>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</si>
  <si>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</si>
  <si>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我县无国有资本经营预算。</t>
  </si>
  <si>
    <t>2018年度新乡县国有资本经营预算支出决算录入表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</si>
  <si>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</si>
  <si>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</si>
  <si>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</si>
  <si>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</si>
  <si>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</si>
  <si>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</si>
  <si>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</si>
  <si>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</si>
  <si>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</si>
  <si>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</si>
  <si>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</si>
  <si>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</si>
  <si>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</si>
  <si>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</si>
  <si>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</si>
  <si>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</si>
  <si>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</si>
  <si>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</si>
  <si>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</si>
  <si>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</si>
  <si>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</si>
  <si>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</si>
  <si>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</si>
  <si>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</si>
  <si>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</si>
  <si>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</si>
  <si>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</si>
  <si>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</si>
  <si>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</si>
  <si>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第四部分:社会保险基金决算</t>
  </si>
  <si>
    <t>2018年度新乡县社会保险基金预算收入情况录入表</t>
  </si>
  <si>
    <t>项    目</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</si>
  <si>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</si>
  <si>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</si>
  <si>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</si>
  <si>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</si>
  <si>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</si>
  <si>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</si>
  <si>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</si>
  <si>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</si>
  <si>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</si>
  <si>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</si>
  <si>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</si>
  <si>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</si>
  <si>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</si>
  <si>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</si>
  <si>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</si>
  <si>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</si>
  <si>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2018年度新乡县社会保险基金预算支出及结余情况录入表</t>
  </si>
  <si>
    <t>二、支出</t>
  </si>
  <si>
    <t xml:space="preserve">   其中:社会保险待遇支出</t>
  </si>
  <si>
    <t xml:space="preserve">        其他支出</t>
  </si>
  <si>
    <t xml:space="preserve">        转移支出</t>
  </si>
  <si>
    <t xml:space="preserve">        中央调剂资金支出</t>
  </si>
  <si>
    <t>三、本年收支结余</t>
  </si>
  <si>
    <t>四、年末滚存结余</t>
  </si>
  <si>
    <t>2018年县本级“三公”经费支出预算表</t>
  </si>
  <si>
    <t>2018年决算数</t>
  </si>
  <si>
    <t>因公出国（境）费用</t>
  </si>
  <si>
    <t>公务接待费</t>
  </si>
  <si>
    <t>公务用车购置及运行费</t>
  </si>
  <si>
    <t>其中：公务用车运行维护费</t>
  </si>
  <si>
    <t xml:space="preserve">      公务用车购置费</t>
  </si>
  <si>
    <t>合    计</t>
  </si>
  <si>
    <t>备注：按照党中央、国务院以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</si>
</sst>
</file>

<file path=xl/styles.xml><?xml version="1.0" encoding="utf-8"?>
<styleSheet xmlns="http://schemas.openxmlformats.org/spreadsheetml/2006/main">
  <numFmts count="3">
    <numFmt numFmtId="176" formatCode="#,##0_ "/>
    <numFmt numFmtId="177" formatCode="0.00_ "/>
    <numFmt numFmtId="178" formatCode="#,##0_);[Red]\(#,##0\)"/>
  </numFmts>
  <fonts count="17">
    <font>
      <sz val="12"/>
      <name val="宋体"/>
      <charset val="134"/>
    </font>
    <font>
      <b/>
      <sz val="12"/>
      <name val="宋体"/>
      <charset val="134"/>
    </font>
    <font>
      <b/>
      <sz val="16"/>
      <name val="宋体"/>
      <charset val="134"/>
    </font>
    <font>
      <b/>
      <sz val="18"/>
      <name val="宋体"/>
      <charset val="134"/>
    </font>
    <font>
      <sz val="14"/>
      <name val="宋体"/>
      <charset val="134"/>
    </font>
    <font>
      <sz val="10"/>
      <name val="宋体"/>
      <charset val="134"/>
    </font>
    <font>
      <b/>
      <sz val="10"/>
      <name val="宋体"/>
      <charset val="134"/>
    </font>
    <font>
      <b/>
      <sz val="28"/>
      <name val="宋体"/>
      <charset val="134"/>
    </font>
    <font>
      <sz val="9"/>
      <name val="宋体"/>
      <charset val="134"/>
    </font>
    <font>
      <sz val="9"/>
      <color indexed="40"/>
      <name val="宋体"/>
      <charset val="134"/>
    </font>
    <font>
      <sz val="16"/>
      <name val="Times New Roman"/>
    </font>
    <font>
      <sz val="9"/>
      <name val="Times New Roman"/>
    </font>
    <font>
      <b/>
      <sz val="20"/>
      <name val="宋体"/>
      <charset val="134"/>
    </font>
    <font>
      <sz val="11"/>
      <name val="宋体"/>
      <charset val="134"/>
    </font>
    <font>
      <sz val="12"/>
      <name val="宋体"/>
      <charset val="134"/>
    </font>
    <font>
      <b/>
      <sz val="9"/>
      <name val="宋体"/>
      <family val="3"/>
      <charset val="134"/>
    </font>
    <font>
      <sz val="9"/>
      <name val="宋体"/>
      <family val="3"/>
      <charset val="134"/>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44"/>
        <bgColor indexed="64"/>
      </patternFill>
    </fill>
    <fill>
      <patternFill patternType="solid">
        <fgColor indexed="24"/>
        <bgColor indexed="64"/>
      </patternFill>
    </fill>
    <fill>
      <patternFill patternType="solid">
        <fgColor indexed="41"/>
        <bgColor indexed="64"/>
      </patternFill>
    </fill>
    <fill>
      <patternFill patternType="solid">
        <fgColor indexed="27"/>
        <bgColor indexed="64"/>
      </patternFill>
    </fill>
    <fill>
      <patternFill patternType="solid">
        <fgColor rgb="FF00B050"/>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14" fillId="0" borderId="0"/>
  </cellStyleXfs>
  <cellXfs count="118">
    <xf numFmtId="0" fontId="0" fillId="0" borderId="0" xfId="0"/>
    <xf numFmtId="0" fontId="0" fillId="0" borderId="0" xfId="0" applyFill="1" applyBorder="1" applyAlignment="1">
      <alignment vertical="center"/>
    </xf>
    <xf numFmtId="0" fontId="0"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xf numFmtId="0" fontId="3" fillId="0" borderId="0" xfId="0" applyFont="1" applyFill="1" applyBorder="1" applyAlignment="1">
      <alignment vertical="center"/>
    </xf>
    <xf numFmtId="1" fontId="4" fillId="0" borderId="0" xfId="0" applyNumberFormat="1" applyFont="1" applyFill="1" applyBorder="1" applyAlignment="1"/>
    <xf numFmtId="1" fontId="0" fillId="0" borderId="0" xfId="0" applyNumberFormat="1" applyFont="1" applyFill="1" applyBorder="1" applyAlignment="1">
      <alignment horizontal="right" vertical="center"/>
    </xf>
    <xf numFmtId="0" fontId="4" fillId="0" borderId="0" xfId="0" applyFont="1" applyFill="1" applyBorder="1" applyAlignment="1"/>
    <xf numFmtId="0" fontId="1"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Continuous" vertical="center"/>
    </xf>
    <xf numFmtId="0" fontId="0" fillId="0" borderId="1" xfId="0" applyFont="1" applyFill="1" applyBorder="1" applyAlignment="1">
      <alignment vertical="center"/>
    </xf>
    <xf numFmtId="176" fontId="0" fillId="0" borderId="1" xfId="0" applyNumberFormat="1" applyFont="1" applyFill="1" applyBorder="1" applyAlignment="1" applyProtection="1">
      <alignment horizontal="right" vertical="center"/>
    </xf>
    <xf numFmtId="176" fontId="1" fillId="0" borderId="1" xfId="0" applyNumberFormat="1" applyFont="1" applyFill="1" applyBorder="1" applyAlignment="1" applyProtection="1">
      <alignment horizontal="right" vertical="center"/>
    </xf>
    <xf numFmtId="176" fontId="1" fillId="0" borderId="1" xfId="0" applyNumberFormat="1" applyFont="1" applyFill="1" applyBorder="1" applyAlignment="1">
      <alignment horizontal="right" vertical="center"/>
    </xf>
    <xf numFmtId="0" fontId="3" fillId="0" borderId="0" xfId="0" applyNumberFormat="1" applyFont="1" applyFill="1" applyAlignment="1" applyProtection="1">
      <alignment horizontal="center" vertical="center"/>
    </xf>
    <xf numFmtId="0" fontId="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vertical="center"/>
    </xf>
    <xf numFmtId="3" fontId="5" fillId="3" borderId="1" xfId="0" applyNumberFormat="1" applyFont="1" applyFill="1" applyBorder="1" applyAlignment="1" applyProtection="1">
      <alignment horizontal="right" vertical="center"/>
    </xf>
    <xf numFmtId="3" fontId="5" fillId="4" borderId="1" xfId="0" applyNumberFormat="1" applyFont="1" applyFill="1" applyBorder="1" applyAlignment="1" applyProtection="1">
      <alignment horizontal="right" vertical="center"/>
    </xf>
    <xf numFmtId="0" fontId="5" fillId="2" borderId="1" xfId="0" applyNumberFormat="1" applyFont="1" applyFill="1" applyBorder="1" applyAlignment="1" applyProtection="1">
      <alignment vertical="center"/>
    </xf>
    <xf numFmtId="4" fontId="5" fillId="3" borderId="1" xfId="0" applyNumberFormat="1" applyFont="1" applyFill="1" applyBorder="1" applyAlignment="1" applyProtection="1">
      <alignment horizontal="right" vertical="center"/>
    </xf>
    <xf numFmtId="0" fontId="0" fillId="0" borderId="0" xfId="0" applyAlignment="1">
      <alignment vertical="center"/>
    </xf>
    <xf numFmtId="0" fontId="5" fillId="2" borderId="1" xfId="0" applyNumberFormat="1" applyFont="1" applyFill="1" applyBorder="1" applyAlignment="1" applyProtection="1">
      <alignment horizontal="left" vertical="center"/>
    </xf>
    <xf numFmtId="3" fontId="5" fillId="5" borderId="1" xfId="0" applyNumberFormat="1" applyFont="1" applyFill="1" applyBorder="1" applyAlignment="1" applyProtection="1">
      <alignment horizontal="right" vertical="center"/>
    </xf>
    <xf numFmtId="3" fontId="5" fillId="6" borderId="1" xfId="0" applyNumberFormat="1" applyFont="1" applyFill="1" applyBorder="1" applyAlignment="1" applyProtection="1">
      <alignment horizontal="right" vertical="center"/>
    </xf>
    <xf numFmtId="0" fontId="5" fillId="2" borderId="1" xfId="0" applyNumberFormat="1" applyFont="1" applyFill="1" applyBorder="1" applyAlignment="1" applyProtection="1">
      <alignment horizontal="right" vertical="center"/>
    </xf>
    <xf numFmtId="0" fontId="3" fillId="0" borderId="0" xfId="0" applyNumberFormat="1" applyFont="1" applyFill="1" applyAlignment="1" applyProtection="1">
      <alignment vertical="center"/>
    </xf>
    <xf numFmtId="0" fontId="0" fillId="0" borderId="0" xfId="0" applyAlignment="1"/>
    <xf numFmtId="3" fontId="5" fillId="0" borderId="1" xfId="0" applyNumberFormat="1" applyFont="1" applyFill="1" applyBorder="1" applyAlignment="1" applyProtection="1">
      <alignment horizontal="right" vertical="center"/>
    </xf>
    <xf numFmtId="0" fontId="5" fillId="0" borderId="0" xfId="0" applyFont="1" applyAlignment="1">
      <alignment vertical="center"/>
    </xf>
    <xf numFmtId="0" fontId="5" fillId="0" borderId="0" xfId="0" applyFont="1" applyAlignment="1">
      <alignment horizontal="right" vertical="center"/>
    </xf>
    <xf numFmtId="0" fontId="6" fillId="2" borderId="1" xfId="0" applyNumberFormat="1" applyFont="1" applyFill="1" applyBorder="1" applyAlignment="1" applyProtection="1">
      <alignment horizontal="left" vertical="center"/>
    </xf>
    <xf numFmtId="0" fontId="6" fillId="2" borderId="3" xfId="0" applyNumberFormat="1" applyFont="1" applyFill="1" applyBorder="1" applyAlignment="1" applyProtection="1">
      <alignment horizontal="center" vertical="center"/>
    </xf>
    <xf numFmtId="178" fontId="8" fillId="0" borderId="0" xfId="0" applyNumberFormat="1" applyFont="1" applyFill="1" applyBorder="1" applyAlignment="1"/>
    <xf numFmtId="178" fontId="8" fillId="0" borderId="2" xfId="0" applyNumberFormat="1" applyFont="1" applyFill="1" applyBorder="1" applyAlignment="1"/>
    <xf numFmtId="178" fontId="8" fillId="7" borderId="0" xfId="0" applyNumberFormat="1" applyFont="1" applyFill="1" applyBorder="1" applyAlignment="1"/>
    <xf numFmtId="178" fontId="8" fillId="8" borderId="0" xfId="0" applyNumberFormat="1" applyFont="1" applyFill="1" applyBorder="1" applyAlignment="1"/>
    <xf numFmtId="178" fontId="8" fillId="9" borderId="0" xfId="0" applyNumberFormat="1" applyFont="1" applyFill="1" applyBorder="1" applyAlignment="1"/>
    <xf numFmtId="178" fontId="8" fillId="3" borderId="0" xfId="0" applyNumberFormat="1" applyFont="1" applyFill="1" applyBorder="1" applyAlignment="1"/>
    <xf numFmtId="178" fontId="8" fillId="0" borderId="0" xfId="0" applyNumberFormat="1" applyFont="1" applyFill="1" applyBorder="1" applyAlignment="1">
      <alignment wrapText="1"/>
    </xf>
    <xf numFmtId="178" fontId="9" fillId="0" borderId="0" xfId="0" applyNumberFormat="1" applyFont="1" applyFill="1" applyBorder="1" applyAlignment="1">
      <alignment wrapText="1"/>
    </xf>
    <xf numFmtId="178" fontId="9" fillId="0" borderId="0" xfId="0" applyNumberFormat="1" applyFont="1" applyFill="1" applyBorder="1" applyAlignment="1"/>
    <xf numFmtId="178" fontId="9" fillId="9" borderId="0" xfId="0" applyNumberFormat="1" applyFont="1" applyFill="1" applyBorder="1" applyAlignment="1"/>
    <xf numFmtId="0" fontId="0" fillId="9" borderId="0" xfId="0" applyFont="1" applyFill="1" applyBorder="1" applyAlignment="1"/>
    <xf numFmtId="178" fontId="8" fillId="10" borderId="0" xfId="0" applyNumberFormat="1" applyFont="1" applyFill="1" applyBorder="1" applyAlignment="1"/>
    <xf numFmtId="0" fontId="0" fillId="0" borderId="0" xfId="0" applyFill="1" applyBorder="1" applyAlignment="1"/>
    <xf numFmtId="178" fontId="8" fillId="0" borderId="0" xfId="0" applyNumberFormat="1" applyFont="1" applyFill="1" applyBorder="1" applyAlignment="1">
      <alignment vertical="center"/>
    </xf>
    <xf numFmtId="49" fontId="8" fillId="0" borderId="0" xfId="0" applyNumberFormat="1" applyFont="1" applyFill="1" applyBorder="1" applyAlignment="1">
      <alignment vertical="center"/>
    </xf>
    <xf numFmtId="0" fontId="8" fillId="0" borderId="0" xfId="0" applyNumberFormat="1" applyFont="1" applyFill="1" applyBorder="1" applyAlignment="1">
      <alignment horizontal="left" vertical="center" wrapText="1"/>
    </xf>
    <xf numFmtId="178" fontId="8" fillId="0" borderId="0" xfId="0" applyNumberFormat="1" applyFont="1" applyFill="1" applyBorder="1" applyAlignment="1">
      <alignment vertical="center" wrapText="1"/>
    </xf>
    <xf numFmtId="178" fontId="8" fillId="0" borderId="2" xfId="0" applyNumberFormat="1" applyFont="1" applyFill="1" applyBorder="1" applyAlignment="1">
      <alignment vertical="center"/>
    </xf>
    <xf numFmtId="49" fontId="8" fillId="0" borderId="2" xfId="0" applyNumberFormat="1" applyFont="1" applyFill="1" applyBorder="1" applyAlignment="1">
      <alignment vertical="center"/>
    </xf>
    <xf numFmtId="0" fontId="8" fillId="0" borderId="2" xfId="0" applyNumberFormat="1" applyFont="1" applyFill="1" applyBorder="1" applyAlignment="1">
      <alignment horizontal="left" vertical="center" wrapText="1"/>
    </xf>
    <xf numFmtId="178" fontId="8" fillId="0" borderId="2" xfId="0" applyNumberFormat="1" applyFont="1" applyFill="1" applyBorder="1" applyAlignment="1">
      <alignment vertical="center" wrapText="1"/>
    </xf>
    <xf numFmtId="178" fontId="8" fillId="0" borderId="1" xfId="0" applyNumberFormat="1" applyFont="1" applyFill="1" applyBorder="1" applyAlignment="1">
      <alignment horizontal="center" vertical="center" textRotation="255"/>
    </xf>
    <xf numFmtId="49" fontId="8" fillId="0" borderId="1" xfId="0" applyNumberFormat="1" applyFont="1" applyFill="1" applyBorder="1" applyAlignment="1">
      <alignment horizontal="center" vertical="center" textRotation="255"/>
    </xf>
    <xf numFmtId="0" fontId="8" fillId="0" borderId="6" xfId="0" applyNumberFormat="1" applyFont="1" applyFill="1" applyBorder="1" applyAlignment="1">
      <alignment horizontal="left" vertical="center" wrapText="1"/>
    </xf>
    <xf numFmtId="178" fontId="8" fillId="0" borderId="6" xfId="0" applyNumberFormat="1" applyFont="1" applyFill="1" applyBorder="1" applyAlignment="1">
      <alignment horizontal="center" vertical="center" wrapText="1"/>
    </xf>
    <xf numFmtId="178" fontId="8" fillId="0" borderId="1" xfId="0" applyNumberFormat="1" applyFont="1" applyFill="1" applyBorder="1" applyAlignment="1">
      <alignment vertical="center"/>
    </xf>
    <xf numFmtId="49" fontId="8" fillId="0" borderId="1" xfId="0" applyNumberFormat="1" applyFont="1" applyFill="1" applyBorder="1" applyAlignment="1">
      <alignment vertical="center"/>
    </xf>
    <xf numFmtId="0"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left" vertical="center" wrapText="1"/>
    </xf>
    <xf numFmtId="49" fontId="11" fillId="0" borderId="1" xfId="0" applyNumberFormat="1" applyFont="1" applyFill="1" applyBorder="1" applyAlignment="1">
      <alignment vertical="center"/>
    </xf>
    <xf numFmtId="178" fontId="8" fillId="0" borderId="1" xfId="0" applyNumberFormat="1" applyFont="1" applyFill="1" applyBorder="1" applyAlignment="1">
      <alignment vertical="center" wrapText="1"/>
    </xf>
    <xf numFmtId="178" fontId="11" fillId="0" borderId="1" xfId="0" applyNumberFormat="1" applyFont="1" applyFill="1" applyBorder="1" applyAlignment="1">
      <alignment vertical="center" wrapText="1"/>
    </xf>
    <xf numFmtId="49" fontId="8" fillId="0" borderId="1" xfId="0" applyNumberFormat="1" applyFont="1" applyFill="1" applyBorder="1" applyAlignment="1">
      <alignment vertical="center" wrapText="1"/>
    </xf>
    <xf numFmtId="0" fontId="0" fillId="9" borderId="0" xfId="0" applyFill="1" applyBorder="1" applyAlignment="1"/>
    <xf numFmtId="178" fontId="11"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shrinkToFit="1"/>
    </xf>
    <xf numFmtId="49" fontId="11" fillId="0" borderId="1" xfId="0" applyNumberFormat="1" applyFont="1" applyFill="1" applyBorder="1" applyAlignment="1">
      <alignment horizontal="right" vertical="center"/>
    </xf>
    <xf numFmtId="49" fontId="11" fillId="0" borderId="1" xfId="0" applyNumberFormat="1" applyFont="1" applyFill="1" applyBorder="1" applyAlignment="1">
      <alignment vertical="center" wrapText="1"/>
    </xf>
    <xf numFmtId="0" fontId="0" fillId="0" borderId="0" xfId="0" applyFill="1"/>
    <xf numFmtId="0" fontId="6" fillId="0" borderId="1" xfId="1" applyFont="1" applyFill="1" applyBorder="1" applyAlignment="1">
      <alignment horizontal="center" vertical="center" wrapText="1"/>
    </xf>
    <xf numFmtId="0" fontId="6" fillId="0" borderId="1" xfId="0" applyNumberFormat="1" applyFont="1" applyFill="1" applyBorder="1" applyAlignment="1" applyProtection="1">
      <alignment vertical="center"/>
    </xf>
    <xf numFmtId="3" fontId="6" fillId="0" borderId="1" xfId="0" applyNumberFormat="1" applyFont="1" applyFill="1" applyBorder="1" applyAlignment="1" applyProtection="1">
      <alignment horizontal="right" vertical="center"/>
    </xf>
    <xf numFmtId="0" fontId="6" fillId="0" borderId="1" xfId="1" applyFont="1" applyFill="1" applyBorder="1" applyAlignment="1">
      <alignment horizontal="right" vertical="center" wrapText="1"/>
    </xf>
    <xf numFmtId="0" fontId="6" fillId="10" borderId="1" xfId="1" applyFont="1" applyFill="1" applyBorder="1" applyAlignment="1">
      <alignment horizontal="right" vertical="center" wrapText="1"/>
    </xf>
    <xf numFmtId="0" fontId="5" fillId="0" borderId="1" xfId="0" applyNumberFormat="1" applyFont="1" applyFill="1" applyBorder="1" applyAlignment="1" applyProtection="1">
      <alignment vertical="center"/>
    </xf>
    <xf numFmtId="1" fontId="5" fillId="0" borderId="1" xfId="0" applyNumberFormat="1" applyFont="1" applyFill="1" applyBorder="1" applyAlignment="1" applyProtection="1">
      <alignment horizontal="right" vertical="center"/>
      <protection locked="0"/>
    </xf>
    <xf numFmtId="0" fontId="5" fillId="0" borderId="1" xfId="1" applyFont="1" applyFill="1" applyBorder="1" applyAlignment="1">
      <alignment vertical="center"/>
    </xf>
    <xf numFmtId="1" fontId="5" fillId="0" borderId="8" xfId="0" applyNumberFormat="1" applyFont="1" applyFill="1" applyBorder="1" applyAlignment="1" applyProtection="1">
      <alignment horizontal="right" vertical="center"/>
      <protection locked="0"/>
    </xf>
    <xf numFmtId="0" fontId="5" fillId="0" borderId="7" xfId="1" applyFont="1" applyFill="1" applyBorder="1" applyAlignment="1">
      <alignment vertical="center"/>
    </xf>
    <xf numFmtId="0" fontId="6" fillId="0" borderId="1" xfId="1" applyFont="1" applyFill="1" applyBorder="1" applyAlignment="1">
      <alignment vertical="center"/>
    </xf>
    <xf numFmtId="0" fontId="6" fillId="0" borderId="7" xfId="1" applyFont="1" applyFill="1" applyBorder="1" applyAlignment="1">
      <alignment horizontal="right" vertical="center" wrapText="1"/>
    </xf>
    <xf numFmtId="3" fontId="6" fillId="0" borderId="1" xfId="1" applyNumberFormat="1" applyFont="1" applyFill="1" applyBorder="1" applyAlignment="1">
      <alignment horizontal="righ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13" fillId="10" borderId="1" xfId="0" applyFont="1" applyFill="1" applyBorder="1" applyAlignment="1">
      <alignment vertical="center"/>
    </xf>
    <xf numFmtId="3" fontId="0" fillId="5" borderId="0" xfId="0" applyNumberFormat="1" applyFill="1" applyAlignment="1">
      <alignment vertical="center"/>
    </xf>
    <xf numFmtId="178" fontId="15" fillId="0" borderId="6" xfId="0" applyNumberFormat="1" applyFont="1" applyFill="1" applyBorder="1" applyAlignment="1">
      <alignment horizontal="center" vertical="center" wrapText="1"/>
    </xf>
    <xf numFmtId="0" fontId="12" fillId="0" borderId="0" xfId="0" applyNumberFormat="1" applyFont="1" applyFill="1" applyAlignment="1" applyProtection="1">
      <alignment horizontal="left" vertical="center"/>
    </xf>
    <xf numFmtId="0" fontId="13" fillId="10" borderId="3"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7"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5" fillId="0" borderId="0" xfId="0" applyNumberFormat="1" applyFont="1" applyFill="1" applyAlignment="1" applyProtection="1">
      <alignment horizontal="right" vertical="center"/>
    </xf>
    <xf numFmtId="0" fontId="3" fillId="0" borderId="0"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xf>
    <xf numFmtId="0" fontId="6" fillId="2" borderId="3" xfId="0" applyNumberFormat="1" applyFont="1" applyFill="1" applyBorder="1" applyAlignment="1" applyProtection="1">
      <alignment horizontal="center" vertical="center"/>
    </xf>
    <xf numFmtId="0" fontId="6" fillId="0" borderId="1" xfId="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6" fillId="0" borderId="7" xfId="1" applyFont="1" applyFill="1" applyBorder="1" applyAlignment="1">
      <alignment horizontal="center" vertical="center" wrapText="1"/>
    </xf>
    <xf numFmtId="178" fontId="10" fillId="0" borderId="0" xfId="0" applyNumberFormat="1" applyFont="1" applyFill="1" applyBorder="1" applyAlignment="1">
      <alignment horizontal="center" vertical="center"/>
    </xf>
    <xf numFmtId="178" fontId="8" fillId="0" borderId="4"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xf>
    <xf numFmtId="178" fontId="8" fillId="0" borderId="5" xfId="0" applyNumberFormat="1" applyFont="1" applyFill="1" applyBorder="1" applyAlignment="1">
      <alignment horizontal="center" vertical="center"/>
    </xf>
    <xf numFmtId="0" fontId="8" fillId="0" borderId="3"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78" fontId="8" fillId="0" borderId="6"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right" vertical="center"/>
    </xf>
    <xf numFmtId="0" fontId="6" fillId="2" borderId="1"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177" fontId="0" fillId="0" borderId="0" xfId="0" applyNumberFormat="1" applyFont="1" applyFill="1" applyBorder="1" applyAlignment="1">
      <alignment horizontal="left" vertical="center" wrapText="1"/>
    </xf>
  </cellXfs>
  <cellStyles count="2">
    <cellStyle name="常规" xfId="0" builtinId="0"/>
    <cellStyle name="常规 15_1.3日 2017年预算草案 - 副本"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6"/>
  <sheetViews>
    <sheetView showGridLines="0" showZeros="0" workbookViewId="0">
      <selection activeCell="F8" sqref="F8"/>
    </sheetView>
  </sheetViews>
  <sheetFormatPr defaultColWidth="12.09765625" defaultRowHeight="15.6" customHeight="1"/>
  <cols>
    <col min="1" max="1" width="9.69921875" customWidth="1"/>
    <col min="2" max="2" width="13.5" customWidth="1"/>
    <col min="3" max="3" width="43.69921875" customWidth="1"/>
    <col min="4" max="4" width="7.69921875" customWidth="1"/>
    <col min="5" max="5" width="36.19921875" customWidth="1"/>
  </cols>
  <sheetData>
    <row r="1" spans="1:6" ht="33.9" customHeight="1">
      <c r="A1" s="92" t="s">
        <v>0</v>
      </c>
      <c r="B1" s="92"/>
      <c r="C1" s="92"/>
      <c r="D1" s="92"/>
      <c r="E1" s="92"/>
      <c r="F1" s="92"/>
    </row>
    <row r="2" spans="1:6" ht="16.95" customHeight="1">
      <c r="A2" s="23"/>
      <c r="B2" s="23"/>
      <c r="C2" s="23"/>
      <c r="D2" s="23"/>
      <c r="E2" s="23"/>
      <c r="F2" s="23"/>
    </row>
    <row r="3" spans="1:6" ht="26.4" customHeight="1">
      <c r="A3" s="23"/>
      <c r="B3" s="93" t="s">
        <v>1</v>
      </c>
      <c r="C3" s="89" t="s">
        <v>2</v>
      </c>
      <c r="D3" s="23"/>
      <c r="E3" s="23"/>
      <c r="F3" s="23"/>
    </row>
    <row r="4" spans="1:6" ht="26.4" customHeight="1">
      <c r="A4" s="90">
        <v>0</v>
      </c>
      <c r="B4" s="94"/>
      <c r="C4" s="89" t="s">
        <v>3</v>
      </c>
      <c r="D4" s="23"/>
      <c r="E4" s="23"/>
      <c r="F4" s="23"/>
    </row>
    <row r="5" spans="1:6" ht="26.4" customHeight="1">
      <c r="A5" s="23"/>
      <c r="B5" s="94"/>
      <c r="C5" s="89" t="s">
        <v>4</v>
      </c>
      <c r="D5" s="23"/>
      <c r="E5" s="23"/>
      <c r="F5" s="23"/>
    </row>
    <row r="6" spans="1:6" ht="26.4" customHeight="1">
      <c r="B6" s="94"/>
      <c r="C6" s="89" t="s">
        <v>5</v>
      </c>
    </row>
    <row r="7" spans="1:6" ht="26.4" customHeight="1">
      <c r="B7" s="94"/>
      <c r="C7" s="89" t="s">
        <v>6</v>
      </c>
    </row>
    <row r="8" spans="1:6" ht="26.4" customHeight="1">
      <c r="B8" s="95"/>
      <c r="C8" s="89" t="s">
        <v>7</v>
      </c>
    </row>
    <row r="9" spans="1:6" ht="26.4" customHeight="1">
      <c r="B9" s="93" t="s">
        <v>8</v>
      </c>
      <c r="C9" s="89" t="s">
        <v>9</v>
      </c>
    </row>
    <row r="10" spans="1:6" ht="26.4" customHeight="1">
      <c r="B10" s="94"/>
      <c r="C10" s="89" t="s">
        <v>10</v>
      </c>
    </row>
    <row r="11" spans="1:6" ht="26.4" customHeight="1">
      <c r="B11" s="94"/>
      <c r="C11" s="89" t="s">
        <v>11</v>
      </c>
    </row>
    <row r="12" spans="1:6" ht="26.4" customHeight="1">
      <c r="B12" s="95"/>
      <c r="C12" s="89" t="s">
        <v>12</v>
      </c>
    </row>
    <row r="13" spans="1:6" ht="26.4" customHeight="1">
      <c r="B13" s="93" t="s">
        <v>13</v>
      </c>
      <c r="C13" s="89" t="s">
        <v>14</v>
      </c>
    </row>
    <row r="14" spans="1:6" ht="26.4" customHeight="1">
      <c r="B14" s="94"/>
      <c r="C14" s="89" t="s">
        <v>15</v>
      </c>
    </row>
    <row r="15" spans="1:6" ht="26.4" customHeight="1">
      <c r="B15" s="96" t="s">
        <v>16</v>
      </c>
      <c r="C15" s="89" t="s">
        <v>17</v>
      </c>
    </row>
    <row r="16" spans="1:6" ht="26.4" customHeight="1">
      <c r="B16" s="96"/>
      <c r="C16" s="89" t="s">
        <v>18</v>
      </c>
    </row>
  </sheetData>
  <mergeCells count="5">
    <mergeCell ref="A1:F1"/>
    <mergeCell ref="B3:B8"/>
    <mergeCell ref="B9:B12"/>
    <mergeCell ref="B13:B14"/>
    <mergeCell ref="B15:B16"/>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2.xml><?xml version="1.0" encoding="utf-8"?>
<worksheet xmlns="http://schemas.openxmlformats.org/spreadsheetml/2006/main" xmlns:r="http://schemas.openxmlformats.org/officeDocument/2006/relationships">
  <dimension ref="A1:E20"/>
  <sheetViews>
    <sheetView showGridLines="0" showZeros="0" workbookViewId="0"/>
  </sheetViews>
  <sheetFormatPr defaultColWidth="12.09765625" defaultRowHeight="15.6" customHeight="1"/>
  <cols>
    <col min="1" max="5" width="22.09765625" customWidth="1"/>
  </cols>
  <sheetData>
    <row r="1" spans="1:5" ht="19.649999999999999" customHeight="1">
      <c r="A1" s="23"/>
      <c r="B1" s="23"/>
      <c r="C1" s="23"/>
      <c r="D1" s="23"/>
      <c r="E1" s="23"/>
    </row>
    <row r="2" spans="1:5" ht="19.649999999999999" customHeight="1">
      <c r="A2" s="23"/>
      <c r="B2" s="23"/>
      <c r="C2" s="23"/>
      <c r="D2" s="23"/>
      <c r="E2" s="23"/>
    </row>
    <row r="3" spans="1:5" ht="19.649999999999999" customHeight="1">
      <c r="A3" s="23"/>
      <c r="B3" s="23"/>
      <c r="C3" s="23"/>
      <c r="D3" s="23"/>
      <c r="E3" s="23"/>
    </row>
    <row r="4" spans="1:5" ht="19.649999999999999" customHeight="1">
      <c r="A4" s="23"/>
      <c r="B4" s="23"/>
      <c r="C4" s="23"/>
      <c r="D4" s="23"/>
      <c r="E4" s="23"/>
    </row>
    <row r="5" spans="1:5" ht="19.649999999999999" customHeight="1">
      <c r="A5" s="23"/>
      <c r="B5" s="23"/>
      <c r="C5" s="23"/>
      <c r="D5" s="23"/>
      <c r="E5" s="23"/>
    </row>
    <row r="6" spans="1:5" ht="19.649999999999999" customHeight="1">
      <c r="A6" s="23"/>
      <c r="B6" s="23"/>
      <c r="C6" s="23"/>
      <c r="D6" s="23"/>
      <c r="E6" s="23"/>
    </row>
    <row r="7" spans="1:5" ht="19.649999999999999" customHeight="1">
      <c r="A7" s="23"/>
      <c r="B7" s="23"/>
      <c r="C7" s="23"/>
      <c r="D7" s="23"/>
      <c r="E7" s="23"/>
    </row>
    <row r="8" spans="1:5" ht="19.649999999999999" customHeight="1">
      <c r="A8" s="23"/>
      <c r="B8" s="23"/>
      <c r="C8" s="23"/>
      <c r="D8" s="23"/>
      <c r="E8" s="23"/>
    </row>
    <row r="9" spans="1:5" ht="42.6" customHeight="1">
      <c r="A9" s="97" t="s">
        <v>19</v>
      </c>
      <c r="B9" s="97"/>
      <c r="C9" s="97"/>
      <c r="D9" s="97"/>
      <c r="E9" s="97"/>
    </row>
    <row r="10" spans="1:5" ht="19.649999999999999" customHeight="1">
      <c r="A10" s="23"/>
      <c r="B10" s="23"/>
      <c r="C10" s="23"/>
      <c r="D10" s="23"/>
      <c r="E10" s="23"/>
    </row>
    <row r="11" spans="1:5" ht="19.649999999999999" customHeight="1">
      <c r="A11" s="23"/>
      <c r="B11" s="23"/>
      <c r="C11" s="23"/>
      <c r="D11" s="23"/>
      <c r="E11" s="23"/>
    </row>
    <row r="12" spans="1:5" ht="19.649999999999999" customHeight="1">
      <c r="A12" s="23"/>
      <c r="B12" s="23"/>
      <c r="C12" s="23"/>
      <c r="D12" s="23"/>
      <c r="E12" s="23"/>
    </row>
    <row r="13" spans="1:5" ht="19.649999999999999" customHeight="1">
      <c r="A13" s="23"/>
      <c r="B13" s="23"/>
      <c r="C13" s="23"/>
      <c r="D13" s="23"/>
      <c r="E13" s="23"/>
    </row>
    <row r="14" spans="1:5" ht="19.649999999999999" customHeight="1">
      <c r="A14" s="23"/>
      <c r="B14" s="23"/>
      <c r="C14" s="23"/>
      <c r="D14" s="23"/>
      <c r="E14" s="23"/>
    </row>
    <row r="15" spans="1:5" ht="19.649999999999999" customHeight="1">
      <c r="A15" s="23"/>
      <c r="B15" s="23"/>
      <c r="C15" s="23"/>
      <c r="D15" s="23"/>
      <c r="E15" s="23"/>
    </row>
    <row r="16" spans="1:5" ht="19.649999999999999" customHeight="1">
      <c r="A16" s="23"/>
      <c r="B16" s="23"/>
      <c r="C16" s="23"/>
      <c r="D16" s="23"/>
      <c r="E16" s="23"/>
    </row>
    <row r="17" spans="1:5" ht="19.649999999999999" customHeight="1">
      <c r="A17" s="23"/>
      <c r="B17" s="23"/>
      <c r="C17" s="23"/>
      <c r="D17" s="23"/>
      <c r="E17" s="23"/>
    </row>
    <row r="18" spans="1:5" ht="19.649999999999999" customHeight="1">
      <c r="A18" s="23"/>
      <c r="B18" s="23"/>
      <c r="C18" s="23"/>
      <c r="D18" s="23"/>
      <c r="E18" s="23"/>
    </row>
    <row r="19" spans="1:5" ht="19.649999999999999" customHeight="1">
      <c r="A19" s="23"/>
      <c r="B19" s="23"/>
      <c r="C19" s="23"/>
      <c r="D19" s="23"/>
      <c r="E19" s="23"/>
    </row>
    <row r="20" spans="1:5" ht="19.649999999999999" customHeight="1">
      <c r="A20" s="23"/>
      <c r="B20" s="23"/>
      <c r="C20" s="23"/>
      <c r="D20" s="23"/>
      <c r="E20" s="23"/>
    </row>
  </sheetData>
  <mergeCells count="1">
    <mergeCell ref="A9:E9"/>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dimension ref="A1:C775"/>
  <sheetViews>
    <sheetView showGridLines="0" showZeros="0" workbookViewId="0">
      <selection activeCell="A4" sqref="A4:XFD4"/>
    </sheetView>
  </sheetViews>
  <sheetFormatPr defaultColWidth="12.09765625" defaultRowHeight="17.100000000000001" customHeight="1"/>
  <cols>
    <col min="1" max="1" width="9.5" customWidth="1"/>
    <col min="2" max="2" width="59" customWidth="1"/>
    <col min="3" max="3" width="22.5" customWidth="1"/>
  </cols>
  <sheetData>
    <row r="1" spans="1:3" ht="33.9" customHeight="1">
      <c r="A1" s="98" t="s">
        <v>20</v>
      </c>
      <c r="B1" s="98"/>
      <c r="C1" s="98"/>
    </row>
    <row r="2" spans="1:3" ht="19.2" customHeight="1">
      <c r="A2" s="15"/>
      <c r="B2" s="15"/>
      <c r="C2" s="15"/>
    </row>
    <row r="3" spans="1:3" ht="17.100000000000001" customHeight="1">
      <c r="A3" s="99" t="s">
        <v>21</v>
      </c>
      <c r="B3" s="99"/>
      <c r="C3" s="99"/>
    </row>
    <row r="4" spans="1:3" ht="17.100000000000001" customHeight="1">
      <c r="A4" s="16" t="s">
        <v>22</v>
      </c>
      <c r="B4" s="16" t="s">
        <v>23</v>
      </c>
      <c r="C4" s="16" t="s">
        <v>24</v>
      </c>
    </row>
    <row r="5" spans="1:3" ht="17.100000000000001" customHeight="1">
      <c r="A5" s="24"/>
      <c r="B5" s="16" t="s">
        <v>25</v>
      </c>
      <c r="C5" s="19">
        <f>SUM(C6,C350)</f>
        <v>95337</v>
      </c>
    </row>
    <row r="6" spans="1:3" ht="17.100000000000001" customHeight="1">
      <c r="A6" s="24">
        <v>101</v>
      </c>
      <c r="B6" s="33" t="s">
        <v>26</v>
      </c>
      <c r="C6" s="19">
        <f>C7+C46+C66+C74+C195+C258+C264+C269+C283+C292+C298+C307+C316+C319+C322+C325+C336+C340+C343+C346+C349</f>
        <v>80287</v>
      </c>
    </row>
    <row r="7" spans="1:3" ht="17.100000000000001" customHeight="1">
      <c r="A7" s="24">
        <v>10101</v>
      </c>
      <c r="B7" s="33" t="s">
        <v>27</v>
      </c>
      <c r="C7" s="19">
        <f>SUM(C8,C29,C33,C36,C43)</f>
        <v>38074</v>
      </c>
    </row>
    <row r="8" spans="1:3" ht="17.100000000000001" customHeight="1">
      <c r="A8" s="24">
        <v>1010101</v>
      </c>
      <c r="B8" s="33" t="s">
        <v>28</v>
      </c>
      <c r="C8" s="19">
        <f>SUM(C9:C28)</f>
        <v>28430</v>
      </c>
    </row>
    <row r="9" spans="1:3" ht="17.100000000000001" customHeight="1">
      <c r="A9" s="24">
        <v>101010101</v>
      </c>
      <c r="B9" s="24" t="s">
        <v>29</v>
      </c>
      <c r="C9" s="26">
        <v>1620</v>
      </c>
    </row>
    <row r="10" spans="1:3" ht="17.100000000000001" customHeight="1">
      <c r="A10" s="24">
        <v>101010102</v>
      </c>
      <c r="B10" s="24" t="s">
        <v>30</v>
      </c>
      <c r="C10" s="26">
        <v>101</v>
      </c>
    </row>
    <row r="11" spans="1:3" ht="17.100000000000001" customHeight="1">
      <c r="A11" s="24">
        <v>101010103</v>
      </c>
      <c r="B11" s="24" t="s">
        <v>31</v>
      </c>
      <c r="C11" s="26">
        <v>12059</v>
      </c>
    </row>
    <row r="12" spans="1:3" ht="17.100000000000001" customHeight="1">
      <c r="A12" s="24">
        <v>101010104</v>
      </c>
      <c r="B12" s="24" t="s">
        <v>32</v>
      </c>
      <c r="C12" s="26">
        <v>1</v>
      </c>
    </row>
    <row r="13" spans="1:3" ht="17.100000000000001" customHeight="1">
      <c r="A13" s="24">
        <v>101010105</v>
      </c>
      <c r="B13" s="24" t="s">
        <v>33</v>
      </c>
      <c r="C13" s="26">
        <v>-260</v>
      </c>
    </row>
    <row r="14" spans="1:3" ht="17.100000000000001" customHeight="1">
      <c r="A14" s="24">
        <v>101010106</v>
      </c>
      <c r="B14" s="24" t="s">
        <v>34</v>
      </c>
      <c r="C14" s="26">
        <v>13450</v>
      </c>
    </row>
    <row r="15" spans="1:3" ht="17.100000000000001" customHeight="1">
      <c r="A15" s="24">
        <v>101010119</v>
      </c>
      <c r="B15" s="24" t="s">
        <v>35</v>
      </c>
      <c r="C15" s="26">
        <v>599</v>
      </c>
    </row>
    <row r="16" spans="1:3" ht="17.100000000000001" customHeight="1">
      <c r="A16" s="24">
        <v>101010120</v>
      </c>
      <c r="B16" s="24" t="s">
        <v>36</v>
      </c>
      <c r="C16" s="26">
        <v>215</v>
      </c>
    </row>
    <row r="17" spans="1:3" ht="17.100000000000001" customHeight="1">
      <c r="A17" s="24">
        <v>101010121</v>
      </c>
      <c r="B17" s="24" t="s">
        <v>37</v>
      </c>
      <c r="C17" s="26">
        <v>0</v>
      </c>
    </row>
    <row r="18" spans="1:3" ht="17.100000000000001" customHeight="1">
      <c r="A18" s="24">
        <v>101010122</v>
      </c>
      <c r="B18" s="24" t="s">
        <v>38</v>
      </c>
      <c r="C18" s="26">
        <v>0</v>
      </c>
    </row>
    <row r="19" spans="1:3" ht="17.100000000000001" customHeight="1">
      <c r="A19" s="24">
        <v>101010125</v>
      </c>
      <c r="B19" s="24" t="s">
        <v>39</v>
      </c>
      <c r="C19" s="26">
        <v>0</v>
      </c>
    </row>
    <row r="20" spans="1:3" ht="17.100000000000001" customHeight="1">
      <c r="A20" s="24">
        <v>101010126</v>
      </c>
      <c r="B20" s="24" t="s">
        <v>40</v>
      </c>
      <c r="C20" s="26">
        <v>0</v>
      </c>
    </row>
    <row r="21" spans="1:3" ht="17.100000000000001" customHeight="1">
      <c r="A21" s="24">
        <v>101010127</v>
      </c>
      <c r="B21" s="24" t="s">
        <v>41</v>
      </c>
      <c r="C21" s="26">
        <v>0</v>
      </c>
    </row>
    <row r="22" spans="1:3" ht="17.100000000000001" customHeight="1">
      <c r="A22" s="24">
        <v>101010128</v>
      </c>
      <c r="B22" s="24" t="s">
        <v>42</v>
      </c>
      <c r="C22" s="26">
        <v>0</v>
      </c>
    </row>
    <row r="23" spans="1:3" ht="17.100000000000001" customHeight="1">
      <c r="A23" s="24">
        <v>101010129</v>
      </c>
      <c r="B23" s="24" t="s">
        <v>43</v>
      </c>
      <c r="C23" s="26">
        <v>-929</v>
      </c>
    </row>
    <row r="24" spans="1:3" ht="17.100000000000001" customHeight="1">
      <c r="A24" s="24">
        <v>101010130</v>
      </c>
      <c r="B24" s="24" t="s">
        <v>44</v>
      </c>
      <c r="C24" s="26">
        <v>0</v>
      </c>
    </row>
    <row r="25" spans="1:3" ht="17.100000000000001" customHeight="1">
      <c r="A25" s="24">
        <v>101010150</v>
      </c>
      <c r="B25" s="24" t="s">
        <v>45</v>
      </c>
      <c r="C25" s="26">
        <v>0</v>
      </c>
    </row>
    <row r="26" spans="1:3" ht="17.100000000000001" customHeight="1">
      <c r="A26" s="24">
        <v>101010151</v>
      </c>
      <c r="B26" s="24" t="s">
        <v>46</v>
      </c>
      <c r="C26" s="26">
        <v>1574</v>
      </c>
    </row>
    <row r="27" spans="1:3" ht="17.100000000000001" customHeight="1">
      <c r="A27" s="24">
        <v>101010152</v>
      </c>
      <c r="B27" s="24" t="s">
        <v>47</v>
      </c>
      <c r="C27" s="26">
        <v>0</v>
      </c>
    </row>
    <row r="28" spans="1:3" ht="17.100000000000001" customHeight="1">
      <c r="A28" s="24">
        <v>101010153</v>
      </c>
      <c r="B28" s="24" t="s">
        <v>48</v>
      </c>
      <c r="C28" s="26">
        <v>0</v>
      </c>
    </row>
    <row r="29" spans="1:3" ht="17.100000000000001" customHeight="1">
      <c r="A29" s="24">
        <v>1010102</v>
      </c>
      <c r="B29" s="33" t="s">
        <v>49</v>
      </c>
      <c r="C29" s="19">
        <f>SUM(C30:C32)</f>
        <v>0</v>
      </c>
    </row>
    <row r="30" spans="1:3" ht="17.100000000000001" customHeight="1">
      <c r="A30" s="24">
        <v>101010201</v>
      </c>
      <c r="B30" s="24" t="s">
        <v>50</v>
      </c>
      <c r="C30" s="26">
        <v>0</v>
      </c>
    </row>
    <row r="31" spans="1:3" ht="17.100000000000001" customHeight="1">
      <c r="A31" s="24">
        <v>101010220</v>
      </c>
      <c r="B31" s="24" t="s">
        <v>51</v>
      </c>
      <c r="C31" s="26">
        <v>0</v>
      </c>
    </row>
    <row r="32" spans="1:3" ht="17.100000000000001" customHeight="1">
      <c r="A32" s="24">
        <v>101010221</v>
      </c>
      <c r="B32" s="24" t="s">
        <v>52</v>
      </c>
      <c r="C32" s="26">
        <v>0</v>
      </c>
    </row>
    <row r="33" spans="1:3" ht="17.100000000000001" customHeight="1">
      <c r="A33" s="24">
        <v>1010103</v>
      </c>
      <c r="B33" s="33" t="s">
        <v>53</v>
      </c>
      <c r="C33" s="19">
        <f>C34+C35</f>
        <v>0</v>
      </c>
    </row>
    <row r="34" spans="1:3" ht="17.100000000000001" customHeight="1">
      <c r="A34" s="24">
        <v>101010301</v>
      </c>
      <c r="B34" s="24" t="s">
        <v>54</v>
      </c>
      <c r="C34" s="26">
        <v>0</v>
      </c>
    </row>
    <row r="35" spans="1:3" ht="17.100000000000001" customHeight="1">
      <c r="A35" s="24">
        <v>101010302</v>
      </c>
      <c r="B35" s="24" t="s">
        <v>55</v>
      </c>
      <c r="C35" s="26">
        <v>0</v>
      </c>
    </row>
    <row r="36" spans="1:3" ht="17.100000000000001" customHeight="1">
      <c r="A36" s="24">
        <v>1010104</v>
      </c>
      <c r="B36" s="33" t="s">
        <v>56</v>
      </c>
      <c r="C36" s="19">
        <f>SUM(C37:C42)</f>
        <v>9644</v>
      </c>
    </row>
    <row r="37" spans="1:3" ht="17.100000000000001" customHeight="1">
      <c r="A37" s="24">
        <v>101010401</v>
      </c>
      <c r="B37" s="24" t="s">
        <v>57</v>
      </c>
      <c r="C37" s="26">
        <v>9632</v>
      </c>
    </row>
    <row r="38" spans="1:3" ht="17.100000000000001" customHeight="1">
      <c r="A38" s="24">
        <v>101010402</v>
      </c>
      <c r="B38" s="24" t="s">
        <v>58</v>
      </c>
      <c r="C38" s="26">
        <v>0</v>
      </c>
    </row>
    <row r="39" spans="1:3" ht="17.100000000000001" customHeight="1">
      <c r="A39" s="24">
        <v>101010403</v>
      </c>
      <c r="B39" s="24" t="s">
        <v>59</v>
      </c>
      <c r="C39" s="26">
        <v>0</v>
      </c>
    </row>
    <row r="40" spans="1:3" ht="17.100000000000001" customHeight="1">
      <c r="A40" s="24">
        <v>101010420</v>
      </c>
      <c r="B40" s="24" t="s">
        <v>60</v>
      </c>
      <c r="C40" s="26">
        <v>12</v>
      </c>
    </row>
    <row r="41" spans="1:3" ht="17.100000000000001" customHeight="1">
      <c r="A41" s="24">
        <v>101010429</v>
      </c>
      <c r="B41" s="24" t="s">
        <v>61</v>
      </c>
      <c r="C41" s="26">
        <v>0</v>
      </c>
    </row>
    <row r="42" spans="1:3" ht="17.100000000000001" customHeight="1">
      <c r="A42" s="24">
        <v>101010461</v>
      </c>
      <c r="B42" s="24" t="s">
        <v>62</v>
      </c>
      <c r="C42" s="26">
        <v>0</v>
      </c>
    </row>
    <row r="43" spans="1:3" ht="17.100000000000001" customHeight="1">
      <c r="A43" s="24">
        <v>1010105</v>
      </c>
      <c r="B43" s="33" t="s">
        <v>63</v>
      </c>
      <c r="C43" s="19">
        <f>SUM(C44:C45)</f>
        <v>0</v>
      </c>
    </row>
    <row r="44" spans="1:3" ht="17.100000000000001" customHeight="1">
      <c r="A44" s="24">
        <v>101010501</v>
      </c>
      <c r="B44" s="24" t="s">
        <v>64</v>
      </c>
      <c r="C44" s="26">
        <v>0</v>
      </c>
    </row>
    <row r="45" spans="1:3" ht="17.100000000000001" customHeight="1">
      <c r="A45" s="24">
        <v>101010502</v>
      </c>
      <c r="B45" s="24" t="s">
        <v>65</v>
      </c>
      <c r="C45" s="26">
        <v>0</v>
      </c>
    </row>
    <row r="46" spans="1:3" ht="17.100000000000001" customHeight="1">
      <c r="A46" s="24">
        <v>10102</v>
      </c>
      <c r="B46" s="33" t="s">
        <v>66</v>
      </c>
      <c r="C46" s="19">
        <f>SUM(C47,C59,C65)</f>
        <v>0</v>
      </c>
    </row>
    <row r="47" spans="1:3" ht="17.100000000000001" customHeight="1">
      <c r="A47" s="24">
        <v>1010201</v>
      </c>
      <c r="B47" s="33" t="s">
        <v>67</v>
      </c>
      <c r="C47" s="19">
        <f>SUM(C48:C58)</f>
        <v>0</v>
      </c>
    </row>
    <row r="48" spans="1:3" ht="17.100000000000001" customHeight="1">
      <c r="A48" s="24">
        <v>101020101</v>
      </c>
      <c r="B48" s="24" t="s">
        <v>68</v>
      </c>
      <c r="C48" s="26">
        <v>0</v>
      </c>
    </row>
    <row r="49" spans="1:3" ht="17.100000000000001" customHeight="1">
      <c r="A49" s="24">
        <v>101020102</v>
      </c>
      <c r="B49" s="24" t="s">
        <v>69</v>
      </c>
      <c r="C49" s="26">
        <v>0</v>
      </c>
    </row>
    <row r="50" spans="1:3" ht="17.100000000000001" customHeight="1">
      <c r="A50" s="24">
        <v>101020103</v>
      </c>
      <c r="B50" s="24" t="s">
        <v>70</v>
      </c>
      <c r="C50" s="26">
        <v>0</v>
      </c>
    </row>
    <row r="51" spans="1:3" ht="17.100000000000001" customHeight="1">
      <c r="A51" s="24">
        <v>101020104</v>
      </c>
      <c r="B51" s="24" t="s">
        <v>71</v>
      </c>
      <c r="C51" s="26">
        <v>0</v>
      </c>
    </row>
    <row r="52" spans="1:3" ht="17.100000000000001" customHeight="1">
      <c r="A52" s="24">
        <v>101020105</v>
      </c>
      <c r="B52" s="24" t="s">
        <v>72</v>
      </c>
      <c r="C52" s="26">
        <v>0</v>
      </c>
    </row>
    <row r="53" spans="1:3" ht="17.100000000000001" customHeight="1">
      <c r="A53" s="24">
        <v>101020106</v>
      </c>
      <c r="B53" s="24" t="s">
        <v>73</v>
      </c>
      <c r="C53" s="26">
        <v>0</v>
      </c>
    </row>
    <row r="54" spans="1:3" ht="17.100000000000001" customHeight="1">
      <c r="A54" s="24">
        <v>101020107</v>
      </c>
      <c r="B54" s="24" t="s">
        <v>74</v>
      </c>
      <c r="C54" s="26">
        <v>0</v>
      </c>
    </row>
    <row r="55" spans="1:3" ht="17.100000000000001" customHeight="1">
      <c r="A55" s="24">
        <v>101020119</v>
      </c>
      <c r="B55" s="24" t="s">
        <v>75</v>
      </c>
      <c r="C55" s="26">
        <v>0</v>
      </c>
    </row>
    <row r="56" spans="1:3" ht="17.100000000000001" customHeight="1">
      <c r="A56" s="24">
        <v>101020120</v>
      </c>
      <c r="B56" s="24" t="s">
        <v>76</v>
      </c>
      <c r="C56" s="26">
        <v>0</v>
      </c>
    </row>
    <row r="57" spans="1:3" ht="17.100000000000001" customHeight="1">
      <c r="A57" s="24">
        <v>101020121</v>
      </c>
      <c r="B57" s="24" t="s">
        <v>77</v>
      </c>
      <c r="C57" s="26">
        <v>0</v>
      </c>
    </row>
    <row r="58" spans="1:3" ht="17.100000000000001" customHeight="1">
      <c r="A58" s="24">
        <v>101020129</v>
      </c>
      <c r="B58" s="24" t="s">
        <v>78</v>
      </c>
      <c r="C58" s="26">
        <v>0</v>
      </c>
    </row>
    <row r="59" spans="1:3" ht="17.100000000000001" customHeight="1">
      <c r="A59" s="24">
        <v>1010202</v>
      </c>
      <c r="B59" s="33" t="s">
        <v>79</v>
      </c>
      <c r="C59" s="19">
        <f>SUM(C60:C64)</f>
        <v>0</v>
      </c>
    </row>
    <row r="60" spans="1:3" ht="17.100000000000001" customHeight="1">
      <c r="A60" s="24">
        <v>101020202</v>
      </c>
      <c r="B60" s="24" t="s">
        <v>80</v>
      </c>
      <c r="C60" s="26">
        <v>0</v>
      </c>
    </row>
    <row r="61" spans="1:3" ht="17.100000000000001" customHeight="1">
      <c r="A61" s="24">
        <v>101020209</v>
      </c>
      <c r="B61" s="24" t="s">
        <v>81</v>
      </c>
      <c r="C61" s="26">
        <v>0</v>
      </c>
    </row>
    <row r="62" spans="1:3" ht="17.100000000000001" customHeight="1">
      <c r="A62" s="24">
        <v>101020220</v>
      </c>
      <c r="B62" s="24" t="s">
        <v>82</v>
      </c>
      <c r="C62" s="26">
        <v>0</v>
      </c>
    </row>
    <row r="63" spans="1:3" ht="17.100000000000001" customHeight="1">
      <c r="A63" s="24">
        <v>101020221</v>
      </c>
      <c r="B63" s="24" t="s">
        <v>83</v>
      </c>
      <c r="C63" s="26">
        <v>0</v>
      </c>
    </row>
    <row r="64" spans="1:3" ht="17.100000000000001" customHeight="1">
      <c r="A64" s="24">
        <v>101020229</v>
      </c>
      <c r="B64" s="24" t="s">
        <v>84</v>
      </c>
      <c r="C64" s="26">
        <v>0</v>
      </c>
    </row>
    <row r="65" spans="1:3" ht="17.100000000000001" customHeight="1">
      <c r="A65" s="24">
        <v>1010203</v>
      </c>
      <c r="B65" s="33" t="s">
        <v>85</v>
      </c>
      <c r="C65" s="26">
        <v>0</v>
      </c>
    </row>
    <row r="66" spans="1:3" ht="17.100000000000001" customHeight="1">
      <c r="A66" s="24">
        <v>10103</v>
      </c>
      <c r="B66" s="33" t="s">
        <v>86</v>
      </c>
      <c r="C66" s="19">
        <f>SUM(C67,C68,C71:C73)</f>
        <v>6</v>
      </c>
    </row>
    <row r="67" spans="1:3" ht="17.100000000000001" customHeight="1">
      <c r="A67" s="24">
        <v>1010302</v>
      </c>
      <c r="B67" s="33" t="s">
        <v>87</v>
      </c>
      <c r="C67" s="26">
        <v>0</v>
      </c>
    </row>
    <row r="68" spans="1:3" ht="17.100000000000001" customHeight="1">
      <c r="A68" s="24">
        <v>1010303</v>
      </c>
      <c r="B68" s="33" t="s">
        <v>88</v>
      </c>
      <c r="C68" s="19">
        <f>SUM(C69:C70)</f>
        <v>0</v>
      </c>
    </row>
    <row r="69" spans="1:3" ht="17.100000000000001" customHeight="1">
      <c r="A69" s="24">
        <v>101030301</v>
      </c>
      <c r="B69" s="24" t="s">
        <v>89</v>
      </c>
      <c r="C69" s="26">
        <v>0</v>
      </c>
    </row>
    <row r="70" spans="1:3" ht="17.100000000000001" customHeight="1">
      <c r="A70" s="24">
        <v>101030399</v>
      </c>
      <c r="B70" s="24" t="s">
        <v>90</v>
      </c>
      <c r="C70" s="26">
        <v>0</v>
      </c>
    </row>
    <row r="71" spans="1:3" ht="17.100000000000001" customHeight="1">
      <c r="A71" s="24">
        <v>1010304</v>
      </c>
      <c r="B71" s="33" t="s">
        <v>91</v>
      </c>
      <c r="C71" s="26">
        <v>4</v>
      </c>
    </row>
    <row r="72" spans="1:3" ht="17.100000000000001" customHeight="1">
      <c r="A72" s="24">
        <v>1010320</v>
      </c>
      <c r="B72" s="33" t="s">
        <v>92</v>
      </c>
      <c r="C72" s="26">
        <v>2</v>
      </c>
    </row>
    <row r="73" spans="1:3" ht="17.100000000000001" customHeight="1">
      <c r="A73" s="24">
        <v>1010329</v>
      </c>
      <c r="B73" s="33" t="s">
        <v>93</v>
      </c>
      <c r="C73" s="26">
        <v>0</v>
      </c>
    </row>
    <row r="74" spans="1:3" ht="17.100000000000001" customHeight="1">
      <c r="A74" s="24">
        <v>10104</v>
      </c>
      <c r="B74" s="33" t="s">
        <v>94</v>
      </c>
      <c r="C74" s="19">
        <f>SUM(C75:C91,C95:C100,C104,C109:C110,C114:C120,C135:C136,C139:C141,C146,C151,C156,C161,C166,C171,C176,C181,C186,C191)</f>
        <v>17353</v>
      </c>
    </row>
    <row r="75" spans="1:3" ht="17.100000000000001" customHeight="1">
      <c r="A75" s="24">
        <v>1010401</v>
      </c>
      <c r="B75" s="33" t="s">
        <v>95</v>
      </c>
      <c r="C75" s="26">
        <v>0</v>
      </c>
    </row>
    <row r="76" spans="1:3" ht="17.100000000000001" customHeight="1">
      <c r="A76" s="24">
        <v>1010402</v>
      </c>
      <c r="B76" s="33" t="s">
        <v>96</v>
      </c>
      <c r="C76" s="26">
        <v>0</v>
      </c>
    </row>
    <row r="77" spans="1:3" ht="17.100000000000001" customHeight="1">
      <c r="A77" s="24">
        <v>1010403</v>
      </c>
      <c r="B77" s="33" t="s">
        <v>97</v>
      </c>
      <c r="C77" s="26">
        <v>0</v>
      </c>
    </row>
    <row r="78" spans="1:3" ht="17.100000000000001" customHeight="1">
      <c r="A78" s="24">
        <v>1010404</v>
      </c>
      <c r="B78" s="33" t="s">
        <v>98</v>
      </c>
      <c r="C78" s="26">
        <v>0</v>
      </c>
    </row>
    <row r="79" spans="1:3" ht="17.100000000000001" customHeight="1">
      <c r="A79" s="24">
        <v>1010405</v>
      </c>
      <c r="B79" s="33" t="s">
        <v>99</v>
      </c>
      <c r="C79" s="26">
        <v>0</v>
      </c>
    </row>
    <row r="80" spans="1:3" ht="17.100000000000001" customHeight="1">
      <c r="A80" s="24">
        <v>1010406</v>
      </c>
      <c r="B80" s="33" t="s">
        <v>100</v>
      </c>
      <c r="C80" s="26">
        <v>0</v>
      </c>
    </row>
    <row r="81" spans="1:3" ht="17.100000000000001" customHeight="1">
      <c r="A81" s="24">
        <v>1010407</v>
      </c>
      <c r="B81" s="33" t="s">
        <v>101</v>
      </c>
      <c r="C81" s="26">
        <v>0</v>
      </c>
    </row>
    <row r="82" spans="1:3" ht="17.100000000000001" customHeight="1">
      <c r="A82" s="24">
        <v>1010408</v>
      </c>
      <c r="B82" s="33" t="s">
        <v>102</v>
      </c>
      <c r="C82" s="26">
        <v>0</v>
      </c>
    </row>
    <row r="83" spans="1:3" ht="17.100000000000001" customHeight="1">
      <c r="A83" s="24">
        <v>1010409</v>
      </c>
      <c r="B83" s="33" t="s">
        <v>103</v>
      </c>
      <c r="C83" s="26">
        <v>0</v>
      </c>
    </row>
    <row r="84" spans="1:3" ht="17.100000000000001" customHeight="1">
      <c r="A84" s="24">
        <v>1010410</v>
      </c>
      <c r="B84" s="33" t="s">
        <v>104</v>
      </c>
      <c r="C84" s="26">
        <v>0</v>
      </c>
    </row>
    <row r="85" spans="1:3" ht="17.100000000000001" customHeight="1">
      <c r="A85" s="24">
        <v>1010411</v>
      </c>
      <c r="B85" s="33" t="s">
        <v>105</v>
      </c>
      <c r="C85" s="26">
        <v>0</v>
      </c>
    </row>
    <row r="86" spans="1:3" ht="17.100000000000001" customHeight="1">
      <c r="A86" s="24">
        <v>1010412</v>
      </c>
      <c r="B86" s="33" t="s">
        <v>106</v>
      </c>
      <c r="C86" s="26">
        <v>0</v>
      </c>
    </row>
    <row r="87" spans="1:3" ht="17.100000000000001" customHeight="1">
      <c r="A87" s="24">
        <v>1010413</v>
      </c>
      <c r="B87" s="33" t="s">
        <v>107</v>
      </c>
      <c r="C87" s="26">
        <v>0</v>
      </c>
    </row>
    <row r="88" spans="1:3" ht="17.100000000000001" customHeight="1">
      <c r="A88" s="24">
        <v>1010414</v>
      </c>
      <c r="B88" s="33" t="s">
        <v>108</v>
      </c>
      <c r="C88" s="26">
        <v>0</v>
      </c>
    </row>
    <row r="89" spans="1:3" ht="17.100000000000001" customHeight="1">
      <c r="A89" s="24">
        <v>1010415</v>
      </c>
      <c r="B89" s="33" t="s">
        <v>109</v>
      </c>
      <c r="C89" s="26">
        <v>0</v>
      </c>
    </row>
    <row r="90" spans="1:3" ht="17.100000000000001" customHeight="1">
      <c r="A90" s="24">
        <v>1010416</v>
      </c>
      <c r="B90" s="33" t="s">
        <v>110</v>
      </c>
      <c r="C90" s="26">
        <v>0</v>
      </c>
    </row>
    <row r="91" spans="1:3" ht="17.100000000000001" customHeight="1">
      <c r="A91" s="24">
        <v>1010417</v>
      </c>
      <c r="B91" s="33" t="s">
        <v>111</v>
      </c>
      <c r="C91" s="19">
        <f>SUM(C92:C94)</f>
        <v>0</v>
      </c>
    </row>
    <row r="92" spans="1:3" ht="17.100000000000001" customHeight="1">
      <c r="A92" s="24">
        <v>101041701</v>
      </c>
      <c r="B92" s="24" t="s">
        <v>112</v>
      </c>
      <c r="C92" s="26">
        <v>0</v>
      </c>
    </row>
    <row r="93" spans="1:3" ht="17.100000000000001" customHeight="1">
      <c r="A93" s="24">
        <v>101041702</v>
      </c>
      <c r="B93" s="24" t="s">
        <v>113</v>
      </c>
      <c r="C93" s="26">
        <v>0</v>
      </c>
    </row>
    <row r="94" spans="1:3" ht="17.100000000000001" customHeight="1">
      <c r="A94" s="24">
        <v>101041709</v>
      </c>
      <c r="B94" s="24" t="s">
        <v>114</v>
      </c>
      <c r="C94" s="26">
        <v>0</v>
      </c>
    </row>
    <row r="95" spans="1:3" ht="17.100000000000001" customHeight="1">
      <c r="A95" s="24">
        <v>1010418</v>
      </c>
      <c r="B95" s="33" t="s">
        <v>115</v>
      </c>
      <c r="C95" s="26">
        <v>0</v>
      </c>
    </row>
    <row r="96" spans="1:3" ht="17.100000000000001" customHeight="1">
      <c r="A96" s="24">
        <v>1010419</v>
      </c>
      <c r="B96" s="33" t="s">
        <v>116</v>
      </c>
      <c r="C96" s="26">
        <v>0</v>
      </c>
    </row>
    <row r="97" spans="1:3" ht="17.100000000000001" customHeight="1">
      <c r="A97" s="24">
        <v>1010420</v>
      </c>
      <c r="B97" s="33" t="s">
        <v>117</v>
      </c>
      <c r="C97" s="26">
        <v>0</v>
      </c>
    </row>
    <row r="98" spans="1:3" ht="17.100000000000001" customHeight="1">
      <c r="A98" s="24">
        <v>1010421</v>
      </c>
      <c r="B98" s="33" t="s">
        <v>118</v>
      </c>
      <c r="C98" s="26">
        <v>0</v>
      </c>
    </row>
    <row r="99" spans="1:3" ht="17.100000000000001" customHeight="1">
      <c r="A99" s="24">
        <v>1010422</v>
      </c>
      <c r="B99" s="33" t="s">
        <v>119</v>
      </c>
      <c r="C99" s="26">
        <v>0</v>
      </c>
    </row>
    <row r="100" spans="1:3" ht="17.100000000000001" customHeight="1">
      <c r="A100" s="24">
        <v>1010423</v>
      </c>
      <c r="B100" s="33" t="s">
        <v>120</v>
      </c>
      <c r="C100" s="19">
        <f>SUM(C101:C103)</f>
        <v>0</v>
      </c>
    </row>
    <row r="101" spans="1:3" ht="17.100000000000001" customHeight="1">
      <c r="A101" s="24">
        <v>101042303</v>
      </c>
      <c r="B101" s="24" t="s">
        <v>121</v>
      </c>
      <c r="C101" s="26">
        <v>0</v>
      </c>
    </row>
    <row r="102" spans="1:3" ht="17.100000000000001" customHeight="1">
      <c r="A102" s="24">
        <v>101042304</v>
      </c>
      <c r="B102" s="24" t="s">
        <v>122</v>
      </c>
      <c r="C102" s="26">
        <v>0</v>
      </c>
    </row>
    <row r="103" spans="1:3" ht="17.100000000000001" customHeight="1">
      <c r="A103" s="24">
        <v>101042309</v>
      </c>
      <c r="B103" s="24" t="s">
        <v>123</v>
      </c>
      <c r="C103" s="26">
        <v>0</v>
      </c>
    </row>
    <row r="104" spans="1:3" ht="17.100000000000001" customHeight="1">
      <c r="A104" s="24">
        <v>1010424</v>
      </c>
      <c r="B104" s="33" t="s">
        <v>124</v>
      </c>
      <c r="C104" s="19">
        <f>SUM(C105:C108)</f>
        <v>0</v>
      </c>
    </row>
    <row r="105" spans="1:3" ht="17.100000000000001" customHeight="1">
      <c r="A105" s="24">
        <v>101042402</v>
      </c>
      <c r="B105" s="24" t="s">
        <v>125</v>
      </c>
      <c r="C105" s="26">
        <v>0</v>
      </c>
    </row>
    <row r="106" spans="1:3" ht="17.100000000000001" customHeight="1">
      <c r="A106" s="24">
        <v>101042403</v>
      </c>
      <c r="B106" s="24" t="s">
        <v>126</v>
      </c>
      <c r="C106" s="26">
        <v>0</v>
      </c>
    </row>
    <row r="107" spans="1:3" ht="17.100000000000001" customHeight="1">
      <c r="A107" s="24">
        <v>101042404</v>
      </c>
      <c r="B107" s="24" t="s">
        <v>127</v>
      </c>
      <c r="C107" s="26">
        <v>0</v>
      </c>
    </row>
    <row r="108" spans="1:3" ht="17.100000000000001" customHeight="1">
      <c r="A108" s="24">
        <v>101042409</v>
      </c>
      <c r="B108" s="24" t="s">
        <v>128</v>
      </c>
      <c r="C108" s="26">
        <v>0</v>
      </c>
    </row>
    <row r="109" spans="1:3" ht="17.100000000000001" customHeight="1">
      <c r="A109" s="24">
        <v>1010425</v>
      </c>
      <c r="B109" s="33" t="s">
        <v>129</v>
      </c>
      <c r="C109" s="26">
        <v>0</v>
      </c>
    </row>
    <row r="110" spans="1:3" ht="17.100000000000001" customHeight="1">
      <c r="A110" s="24">
        <v>1010426</v>
      </c>
      <c r="B110" s="33" t="s">
        <v>130</v>
      </c>
      <c r="C110" s="19">
        <f>SUM(C111:C113)</f>
        <v>0</v>
      </c>
    </row>
    <row r="111" spans="1:3" ht="17.100000000000001" customHeight="1">
      <c r="A111" s="24">
        <v>101042601</v>
      </c>
      <c r="B111" s="24" t="s">
        <v>131</v>
      </c>
      <c r="C111" s="26">
        <v>0</v>
      </c>
    </row>
    <row r="112" spans="1:3" ht="17.100000000000001" customHeight="1">
      <c r="A112" s="24">
        <v>101042602</v>
      </c>
      <c r="B112" s="24" t="s">
        <v>132</v>
      </c>
      <c r="C112" s="26">
        <v>0</v>
      </c>
    </row>
    <row r="113" spans="1:3" ht="17.100000000000001" customHeight="1">
      <c r="A113" s="24">
        <v>101042609</v>
      </c>
      <c r="B113" s="24" t="s">
        <v>133</v>
      </c>
      <c r="C113" s="26">
        <v>0</v>
      </c>
    </row>
    <row r="114" spans="1:3" ht="17.100000000000001" customHeight="1">
      <c r="A114" s="24">
        <v>1010427</v>
      </c>
      <c r="B114" s="33" t="s">
        <v>134</v>
      </c>
      <c r="C114" s="26">
        <v>0</v>
      </c>
    </row>
    <row r="115" spans="1:3" ht="17.100000000000001" customHeight="1">
      <c r="A115" s="24">
        <v>1010428</v>
      </c>
      <c r="B115" s="33" t="s">
        <v>135</v>
      </c>
      <c r="C115" s="26">
        <v>0</v>
      </c>
    </row>
    <row r="116" spans="1:3" ht="17.100000000000001" customHeight="1">
      <c r="A116" s="24">
        <v>1010429</v>
      </c>
      <c r="B116" s="33" t="s">
        <v>136</v>
      </c>
      <c r="C116" s="26">
        <v>0</v>
      </c>
    </row>
    <row r="117" spans="1:3" ht="17.100000000000001" customHeight="1">
      <c r="A117" s="24">
        <v>1010430</v>
      </c>
      <c r="B117" s="33" t="s">
        <v>137</v>
      </c>
      <c r="C117" s="26">
        <v>0</v>
      </c>
    </row>
    <row r="118" spans="1:3" ht="17.100000000000001" customHeight="1">
      <c r="A118" s="24">
        <v>1010431</v>
      </c>
      <c r="B118" s="33" t="s">
        <v>138</v>
      </c>
      <c r="C118" s="26">
        <v>99</v>
      </c>
    </row>
    <row r="119" spans="1:3" ht="17.100000000000001" customHeight="1">
      <c r="A119" s="24">
        <v>1010432</v>
      </c>
      <c r="B119" s="33" t="s">
        <v>139</v>
      </c>
      <c r="C119" s="26">
        <v>1814</v>
      </c>
    </row>
    <row r="120" spans="1:3" ht="17.100000000000001" customHeight="1">
      <c r="A120" s="24">
        <v>1010433</v>
      </c>
      <c r="B120" s="33" t="s">
        <v>140</v>
      </c>
      <c r="C120" s="19">
        <f>SUM(C121:C134)</f>
        <v>6278</v>
      </c>
    </row>
    <row r="121" spans="1:3" ht="17.100000000000001" customHeight="1">
      <c r="A121" s="24">
        <v>101043302</v>
      </c>
      <c r="B121" s="24" t="s">
        <v>141</v>
      </c>
      <c r="C121" s="26">
        <v>0</v>
      </c>
    </row>
    <row r="122" spans="1:3" ht="17.100000000000001" customHeight="1">
      <c r="A122" s="24">
        <v>101043303</v>
      </c>
      <c r="B122" s="24" t="s">
        <v>142</v>
      </c>
      <c r="C122" s="26">
        <v>0</v>
      </c>
    </row>
    <row r="123" spans="1:3" ht="17.100000000000001" customHeight="1">
      <c r="A123" s="24">
        <v>101043304</v>
      </c>
      <c r="B123" s="24" t="s">
        <v>143</v>
      </c>
      <c r="C123" s="26">
        <v>0</v>
      </c>
    </row>
    <row r="124" spans="1:3" ht="17.100000000000001" customHeight="1">
      <c r="A124" s="24">
        <v>101043308</v>
      </c>
      <c r="B124" s="24" t="s">
        <v>144</v>
      </c>
      <c r="C124" s="26">
        <v>0</v>
      </c>
    </row>
    <row r="125" spans="1:3" ht="17.100000000000001" customHeight="1">
      <c r="A125" s="24">
        <v>101043309</v>
      </c>
      <c r="B125" s="24" t="s">
        <v>145</v>
      </c>
      <c r="C125" s="26">
        <v>0</v>
      </c>
    </row>
    <row r="126" spans="1:3" ht="17.100000000000001" customHeight="1">
      <c r="A126" s="24">
        <v>101043310</v>
      </c>
      <c r="B126" s="24" t="s">
        <v>146</v>
      </c>
      <c r="C126" s="26">
        <v>0</v>
      </c>
    </row>
    <row r="127" spans="1:3" ht="17.100000000000001" customHeight="1">
      <c r="A127" s="24">
        <v>101043312</v>
      </c>
      <c r="B127" s="24" t="s">
        <v>147</v>
      </c>
      <c r="C127" s="26">
        <v>0</v>
      </c>
    </row>
    <row r="128" spans="1:3" ht="17.100000000000001" customHeight="1">
      <c r="A128" s="24">
        <v>101043313</v>
      </c>
      <c r="B128" s="24" t="s">
        <v>148</v>
      </c>
      <c r="C128" s="26">
        <v>0</v>
      </c>
    </row>
    <row r="129" spans="1:3" ht="17.100000000000001" customHeight="1">
      <c r="A129" s="24">
        <v>101043314</v>
      </c>
      <c r="B129" s="24" t="s">
        <v>149</v>
      </c>
      <c r="C129" s="26">
        <v>0</v>
      </c>
    </row>
    <row r="130" spans="1:3" ht="17.100000000000001" customHeight="1">
      <c r="A130" s="24">
        <v>101043315</v>
      </c>
      <c r="B130" s="24" t="s">
        <v>150</v>
      </c>
      <c r="C130" s="26">
        <v>0</v>
      </c>
    </row>
    <row r="131" spans="1:3" ht="17.100000000000001" customHeight="1">
      <c r="A131" s="24">
        <v>101043316</v>
      </c>
      <c r="B131" s="24" t="s">
        <v>151</v>
      </c>
      <c r="C131" s="26">
        <v>0</v>
      </c>
    </row>
    <row r="132" spans="1:3" ht="17.100000000000001" customHeight="1">
      <c r="A132" s="24">
        <v>101043317</v>
      </c>
      <c r="B132" s="24" t="s">
        <v>152</v>
      </c>
      <c r="C132" s="26">
        <v>0</v>
      </c>
    </row>
    <row r="133" spans="1:3" ht="17.100000000000001" customHeight="1">
      <c r="A133" s="24">
        <v>101043318</v>
      </c>
      <c r="B133" s="24" t="s">
        <v>153</v>
      </c>
      <c r="C133" s="26">
        <v>0</v>
      </c>
    </row>
    <row r="134" spans="1:3" ht="17.100000000000001" customHeight="1">
      <c r="A134" s="24">
        <v>101043399</v>
      </c>
      <c r="B134" s="24" t="s">
        <v>154</v>
      </c>
      <c r="C134" s="26">
        <v>6278</v>
      </c>
    </row>
    <row r="135" spans="1:3" ht="17.100000000000001" customHeight="1">
      <c r="A135" s="24">
        <v>1010434</v>
      </c>
      <c r="B135" s="33" t="s">
        <v>155</v>
      </c>
      <c r="C135" s="26">
        <v>0</v>
      </c>
    </row>
    <row r="136" spans="1:3" ht="17.100000000000001" customHeight="1">
      <c r="A136" s="24">
        <v>1010435</v>
      </c>
      <c r="B136" s="33" t="s">
        <v>156</v>
      </c>
      <c r="C136" s="19">
        <f>C137+C138</f>
        <v>6674</v>
      </c>
    </row>
    <row r="137" spans="1:3" ht="17.100000000000001" customHeight="1">
      <c r="A137" s="24">
        <v>101043501</v>
      </c>
      <c r="B137" s="24" t="s">
        <v>157</v>
      </c>
      <c r="C137" s="26">
        <v>0</v>
      </c>
    </row>
    <row r="138" spans="1:3" ht="17.100000000000001" customHeight="1">
      <c r="A138" s="24">
        <v>101043509</v>
      </c>
      <c r="B138" s="24" t="s">
        <v>158</v>
      </c>
      <c r="C138" s="26">
        <v>6674</v>
      </c>
    </row>
    <row r="139" spans="1:3" ht="17.100000000000001" customHeight="1">
      <c r="A139" s="24">
        <v>1010436</v>
      </c>
      <c r="B139" s="33" t="s">
        <v>159</v>
      </c>
      <c r="C139" s="26">
        <v>2352</v>
      </c>
    </row>
    <row r="140" spans="1:3" ht="17.100000000000001" customHeight="1">
      <c r="A140" s="24">
        <v>1010439</v>
      </c>
      <c r="B140" s="33" t="s">
        <v>160</v>
      </c>
      <c r="C140" s="26">
        <v>6</v>
      </c>
    </row>
    <row r="141" spans="1:3" ht="17.100000000000001" customHeight="1">
      <c r="A141" s="24">
        <v>1010440</v>
      </c>
      <c r="B141" s="33" t="s">
        <v>161</v>
      </c>
      <c r="C141" s="19">
        <f>SUM(C142:C145)</f>
        <v>0</v>
      </c>
    </row>
    <row r="142" spans="1:3" ht="17.100000000000001" customHeight="1">
      <c r="A142" s="24">
        <v>101044001</v>
      </c>
      <c r="B142" s="24" t="s">
        <v>162</v>
      </c>
      <c r="C142" s="26">
        <v>0</v>
      </c>
    </row>
    <row r="143" spans="1:3" ht="17.100000000000001" customHeight="1">
      <c r="A143" s="24">
        <v>101044002</v>
      </c>
      <c r="B143" s="24" t="s">
        <v>163</v>
      </c>
      <c r="C143" s="26">
        <v>0</v>
      </c>
    </row>
    <row r="144" spans="1:3" ht="17.100000000000001" customHeight="1">
      <c r="A144" s="24">
        <v>101044003</v>
      </c>
      <c r="B144" s="24" t="s">
        <v>164</v>
      </c>
      <c r="C144" s="26">
        <v>0</v>
      </c>
    </row>
    <row r="145" spans="1:3" ht="17.100000000000001" customHeight="1">
      <c r="A145" s="24">
        <v>101044099</v>
      </c>
      <c r="B145" s="24" t="s">
        <v>165</v>
      </c>
      <c r="C145" s="26">
        <v>0</v>
      </c>
    </row>
    <row r="146" spans="1:3" ht="17.100000000000001" customHeight="1">
      <c r="A146" s="24">
        <v>1010441</v>
      </c>
      <c r="B146" s="33" t="s">
        <v>166</v>
      </c>
      <c r="C146" s="19">
        <f>SUM(C147:C150)</f>
        <v>0</v>
      </c>
    </row>
    <row r="147" spans="1:3" ht="17.100000000000001" customHeight="1">
      <c r="A147" s="24">
        <v>101044101</v>
      </c>
      <c r="B147" s="24" t="s">
        <v>167</v>
      </c>
      <c r="C147" s="26">
        <v>0</v>
      </c>
    </row>
    <row r="148" spans="1:3" ht="17.100000000000001" customHeight="1">
      <c r="A148" s="24">
        <v>101044102</v>
      </c>
      <c r="B148" s="24" t="s">
        <v>168</v>
      </c>
      <c r="C148" s="26">
        <v>0</v>
      </c>
    </row>
    <row r="149" spans="1:3" ht="17.100000000000001" customHeight="1">
      <c r="A149" s="24">
        <v>101044103</v>
      </c>
      <c r="B149" s="24" t="s">
        <v>169</v>
      </c>
      <c r="C149" s="26">
        <v>0</v>
      </c>
    </row>
    <row r="150" spans="1:3" ht="17.100000000000001" customHeight="1">
      <c r="A150" s="24">
        <v>101044199</v>
      </c>
      <c r="B150" s="24" t="s">
        <v>170</v>
      </c>
      <c r="C150" s="26">
        <v>0</v>
      </c>
    </row>
    <row r="151" spans="1:3" ht="17.100000000000001" customHeight="1">
      <c r="A151" s="24">
        <v>1010442</v>
      </c>
      <c r="B151" s="33" t="s">
        <v>171</v>
      </c>
      <c r="C151" s="19">
        <f>SUM(C152:C155)</f>
        <v>0</v>
      </c>
    </row>
    <row r="152" spans="1:3" ht="17.100000000000001" customHeight="1">
      <c r="A152" s="24">
        <v>101044201</v>
      </c>
      <c r="B152" s="24" t="s">
        <v>172</v>
      </c>
      <c r="C152" s="26">
        <v>0</v>
      </c>
    </row>
    <row r="153" spans="1:3" ht="17.100000000000001" customHeight="1">
      <c r="A153" s="24">
        <v>101044202</v>
      </c>
      <c r="B153" s="24" t="s">
        <v>173</v>
      </c>
      <c r="C153" s="26">
        <v>0</v>
      </c>
    </row>
    <row r="154" spans="1:3" ht="17.100000000000001" customHeight="1">
      <c r="A154" s="24">
        <v>101044203</v>
      </c>
      <c r="B154" s="24" t="s">
        <v>174</v>
      </c>
      <c r="C154" s="26">
        <v>0</v>
      </c>
    </row>
    <row r="155" spans="1:3" ht="17.100000000000001" customHeight="1">
      <c r="A155" s="24">
        <v>101044299</v>
      </c>
      <c r="B155" s="24" t="s">
        <v>175</v>
      </c>
      <c r="C155" s="26">
        <v>0</v>
      </c>
    </row>
    <row r="156" spans="1:3" ht="17.100000000000001" customHeight="1">
      <c r="A156" s="24">
        <v>1010443</v>
      </c>
      <c r="B156" s="33" t="s">
        <v>176</v>
      </c>
      <c r="C156" s="19">
        <f>SUM(C157:C160)</f>
        <v>0</v>
      </c>
    </row>
    <row r="157" spans="1:3" ht="17.100000000000001" customHeight="1">
      <c r="A157" s="24">
        <v>101044301</v>
      </c>
      <c r="B157" s="24" t="s">
        <v>177</v>
      </c>
      <c r="C157" s="26">
        <v>0</v>
      </c>
    </row>
    <row r="158" spans="1:3" ht="17.100000000000001" customHeight="1">
      <c r="A158" s="24">
        <v>101044302</v>
      </c>
      <c r="B158" s="24" t="s">
        <v>178</v>
      </c>
      <c r="C158" s="26">
        <v>0</v>
      </c>
    </row>
    <row r="159" spans="1:3" ht="17.100000000000001" customHeight="1">
      <c r="A159" s="24">
        <v>101044303</v>
      </c>
      <c r="B159" s="24" t="s">
        <v>179</v>
      </c>
      <c r="C159" s="26">
        <v>0</v>
      </c>
    </row>
    <row r="160" spans="1:3" ht="17.100000000000001" customHeight="1">
      <c r="A160" s="24">
        <v>101044399</v>
      </c>
      <c r="B160" s="24" t="s">
        <v>180</v>
      </c>
      <c r="C160" s="26">
        <v>0</v>
      </c>
    </row>
    <row r="161" spans="1:3" ht="17.100000000000001" customHeight="1">
      <c r="A161" s="24">
        <v>1010444</v>
      </c>
      <c r="B161" s="33" t="s">
        <v>181</v>
      </c>
      <c r="C161" s="19">
        <f>SUM(C162:C165)</f>
        <v>0</v>
      </c>
    </row>
    <row r="162" spans="1:3" ht="17.100000000000001" customHeight="1">
      <c r="A162" s="24">
        <v>101044401</v>
      </c>
      <c r="B162" s="24" t="s">
        <v>162</v>
      </c>
      <c r="C162" s="26">
        <v>0</v>
      </c>
    </row>
    <row r="163" spans="1:3" ht="17.100000000000001" customHeight="1">
      <c r="A163" s="24">
        <v>101044402</v>
      </c>
      <c r="B163" s="24" t="s">
        <v>163</v>
      </c>
      <c r="C163" s="26">
        <v>0</v>
      </c>
    </row>
    <row r="164" spans="1:3" ht="17.100000000000001" customHeight="1">
      <c r="A164" s="24">
        <v>101044403</v>
      </c>
      <c r="B164" s="24" t="s">
        <v>164</v>
      </c>
      <c r="C164" s="26">
        <v>0</v>
      </c>
    </row>
    <row r="165" spans="1:3" ht="17.100000000000001" customHeight="1">
      <c r="A165" s="24">
        <v>101044499</v>
      </c>
      <c r="B165" s="24" t="s">
        <v>165</v>
      </c>
      <c r="C165" s="26">
        <v>0</v>
      </c>
    </row>
    <row r="166" spans="1:3" ht="17.100000000000001" customHeight="1">
      <c r="A166" s="24">
        <v>1010445</v>
      </c>
      <c r="B166" s="33" t="s">
        <v>182</v>
      </c>
      <c r="C166" s="19">
        <f>SUM(C167:C170)</f>
        <v>0</v>
      </c>
    </row>
    <row r="167" spans="1:3" ht="17.100000000000001" customHeight="1">
      <c r="A167" s="24">
        <v>101044501</v>
      </c>
      <c r="B167" s="24" t="s">
        <v>167</v>
      </c>
      <c r="C167" s="26">
        <v>0</v>
      </c>
    </row>
    <row r="168" spans="1:3" ht="17.100000000000001" customHeight="1">
      <c r="A168" s="24">
        <v>101044502</v>
      </c>
      <c r="B168" s="24" t="s">
        <v>168</v>
      </c>
      <c r="C168" s="26">
        <v>0</v>
      </c>
    </row>
    <row r="169" spans="1:3" ht="17.100000000000001" customHeight="1">
      <c r="A169" s="24">
        <v>101044503</v>
      </c>
      <c r="B169" s="24" t="s">
        <v>169</v>
      </c>
      <c r="C169" s="26">
        <v>0</v>
      </c>
    </row>
    <row r="170" spans="1:3" ht="17.100000000000001" customHeight="1">
      <c r="A170" s="24">
        <v>101044599</v>
      </c>
      <c r="B170" s="24" t="s">
        <v>170</v>
      </c>
      <c r="C170" s="26">
        <v>0</v>
      </c>
    </row>
    <row r="171" spans="1:3" ht="17.100000000000001" customHeight="1">
      <c r="A171" s="24">
        <v>1010446</v>
      </c>
      <c r="B171" s="33" t="s">
        <v>183</v>
      </c>
      <c r="C171" s="19">
        <f>SUM(C172:C175)</f>
        <v>0</v>
      </c>
    </row>
    <row r="172" spans="1:3" ht="17.100000000000001" customHeight="1">
      <c r="A172" s="24">
        <v>101044601</v>
      </c>
      <c r="B172" s="24" t="s">
        <v>172</v>
      </c>
      <c r="C172" s="26">
        <v>0</v>
      </c>
    </row>
    <row r="173" spans="1:3" ht="17.100000000000001" customHeight="1">
      <c r="A173" s="24">
        <v>101044602</v>
      </c>
      <c r="B173" s="24" t="s">
        <v>173</v>
      </c>
      <c r="C173" s="26">
        <v>0</v>
      </c>
    </row>
    <row r="174" spans="1:3" ht="17.100000000000001" customHeight="1">
      <c r="A174" s="24">
        <v>101044603</v>
      </c>
      <c r="B174" s="24" t="s">
        <v>174</v>
      </c>
      <c r="C174" s="26">
        <v>0</v>
      </c>
    </row>
    <row r="175" spans="1:3" ht="17.100000000000001" customHeight="1">
      <c r="A175" s="24">
        <v>101044699</v>
      </c>
      <c r="B175" s="24" t="s">
        <v>175</v>
      </c>
      <c r="C175" s="26">
        <v>0</v>
      </c>
    </row>
    <row r="176" spans="1:3" ht="17.100000000000001" customHeight="1">
      <c r="A176" s="24">
        <v>1010447</v>
      </c>
      <c r="B176" s="33" t="s">
        <v>184</v>
      </c>
      <c r="C176" s="19">
        <f>SUM(C177:C180)</f>
        <v>0</v>
      </c>
    </row>
    <row r="177" spans="1:3" ht="17.100000000000001" customHeight="1">
      <c r="A177" s="24">
        <v>101044701</v>
      </c>
      <c r="B177" s="24" t="s">
        <v>177</v>
      </c>
      <c r="C177" s="26">
        <v>0</v>
      </c>
    </row>
    <row r="178" spans="1:3" ht="17.100000000000001" customHeight="1">
      <c r="A178" s="24">
        <v>101044702</v>
      </c>
      <c r="B178" s="24" t="s">
        <v>178</v>
      </c>
      <c r="C178" s="26">
        <v>0</v>
      </c>
    </row>
    <row r="179" spans="1:3" ht="17.100000000000001" customHeight="1">
      <c r="A179" s="24">
        <v>101044703</v>
      </c>
      <c r="B179" s="24" t="s">
        <v>179</v>
      </c>
      <c r="C179" s="26">
        <v>0</v>
      </c>
    </row>
    <row r="180" spans="1:3" ht="17.100000000000001" customHeight="1">
      <c r="A180" s="24">
        <v>101044799</v>
      </c>
      <c r="B180" s="24" t="s">
        <v>180</v>
      </c>
      <c r="C180" s="26">
        <v>0</v>
      </c>
    </row>
    <row r="181" spans="1:3" ht="17.100000000000001" customHeight="1">
      <c r="A181" s="24">
        <v>1010448</v>
      </c>
      <c r="B181" s="33" t="s">
        <v>185</v>
      </c>
      <c r="C181" s="19">
        <f>SUM(C182:C185)</f>
        <v>0</v>
      </c>
    </row>
    <row r="182" spans="1:3" ht="17.100000000000001" customHeight="1">
      <c r="A182" s="24">
        <v>101044801</v>
      </c>
      <c r="B182" s="24" t="s">
        <v>186</v>
      </c>
      <c r="C182" s="26">
        <v>0</v>
      </c>
    </row>
    <row r="183" spans="1:3" ht="17.100000000000001" customHeight="1">
      <c r="A183" s="24">
        <v>101044802</v>
      </c>
      <c r="B183" s="24" t="s">
        <v>187</v>
      </c>
      <c r="C183" s="26">
        <v>0</v>
      </c>
    </row>
    <row r="184" spans="1:3" ht="17.100000000000001" customHeight="1">
      <c r="A184" s="24">
        <v>101044803</v>
      </c>
      <c r="B184" s="24" t="s">
        <v>188</v>
      </c>
      <c r="C184" s="26">
        <v>0</v>
      </c>
    </row>
    <row r="185" spans="1:3" ht="17.100000000000001" customHeight="1">
      <c r="A185" s="24">
        <v>101044899</v>
      </c>
      <c r="B185" s="24" t="s">
        <v>189</v>
      </c>
      <c r="C185" s="26">
        <v>0</v>
      </c>
    </row>
    <row r="186" spans="1:3" ht="17.100000000000001" customHeight="1">
      <c r="A186" s="24">
        <v>1010449</v>
      </c>
      <c r="B186" s="33" t="s">
        <v>190</v>
      </c>
      <c r="C186" s="19">
        <f>SUM(C187:C190)</f>
        <v>0</v>
      </c>
    </row>
    <row r="187" spans="1:3" ht="17.100000000000001" customHeight="1">
      <c r="A187" s="24">
        <v>101044901</v>
      </c>
      <c r="B187" s="24" t="s">
        <v>186</v>
      </c>
      <c r="C187" s="26">
        <v>0</v>
      </c>
    </row>
    <row r="188" spans="1:3" ht="17.100000000000001" customHeight="1">
      <c r="A188" s="24">
        <v>101044902</v>
      </c>
      <c r="B188" s="24" t="s">
        <v>187</v>
      </c>
      <c r="C188" s="26">
        <v>0</v>
      </c>
    </row>
    <row r="189" spans="1:3" ht="17.100000000000001" customHeight="1">
      <c r="A189" s="24">
        <v>101044903</v>
      </c>
      <c r="B189" s="24" t="s">
        <v>188</v>
      </c>
      <c r="C189" s="26">
        <v>0</v>
      </c>
    </row>
    <row r="190" spans="1:3" ht="17.100000000000001" customHeight="1">
      <c r="A190" s="24">
        <v>101044999</v>
      </c>
      <c r="B190" s="24" t="s">
        <v>189</v>
      </c>
      <c r="C190" s="26">
        <v>0</v>
      </c>
    </row>
    <row r="191" spans="1:3" ht="17.100000000000001" customHeight="1">
      <c r="A191" s="24">
        <v>1010450</v>
      </c>
      <c r="B191" s="33" t="s">
        <v>191</v>
      </c>
      <c r="C191" s="19">
        <f>SUM(C192:C194)</f>
        <v>130</v>
      </c>
    </row>
    <row r="192" spans="1:3" ht="17.100000000000001" customHeight="1">
      <c r="A192" s="24">
        <v>101045001</v>
      </c>
      <c r="B192" s="24" t="s">
        <v>192</v>
      </c>
      <c r="C192" s="26">
        <v>87</v>
      </c>
    </row>
    <row r="193" spans="1:3" ht="17.100000000000001" customHeight="1">
      <c r="A193" s="24">
        <v>101045002</v>
      </c>
      <c r="B193" s="24" t="s">
        <v>193</v>
      </c>
      <c r="C193" s="26">
        <v>43</v>
      </c>
    </row>
    <row r="194" spans="1:3" ht="17.100000000000001" customHeight="1">
      <c r="A194" s="24">
        <v>101045003</v>
      </c>
      <c r="B194" s="24" t="s">
        <v>194</v>
      </c>
      <c r="C194" s="26">
        <v>0</v>
      </c>
    </row>
    <row r="195" spans="1:3" ht="17.100000000000001" customHeight="1">
      <c r="A195" s="24">
        <v>10105</v>
      </c>
      <c r="B195" s="33" t="s">
        <v>195</v>
      </c>
      <c r="C195" s="19">
        <f>SUM(C196:C218,C222,C225,C226,C230:C235,C245:C247,C252,C257)</f>
        <v>0</v>
      </c>
    </row>
    <row r="196" spans="1:3" ht="17.100000000000001" customHeight="1">
      <c r="A196" s="24">
        <v>1010501</v>
      </c>
      <c r="B196" s="33" t="s">
        <v>196</v>
      </c>
      <c r="C196" s="26">
        <v>0</v>
      </c>
    </row>
    <row r="197" spans="1:3" ht="17.100000000000001" customHeight="1">
      <c r="A197" s="24">
        <v>1010502</v>
      </c>
      <c r="B197" s="33" t="s">
        <v>197</v>
      </c>
      <c r="C197" s="26">
        <v>0</v>
      </c>
    </row>
    <row r="198" spans="1:3" ht="17.100000000000001" customHeight="1">
      <c r="A198" s="24">
        <v>1010503</v>
      </c>
      <c r="B198" s="33" t="s">
        <v>198</v>
      </c>
      <c r="C198" s="26">
        <v>0</v>
      </c>
    </row>
    <row r="199" spans="1:3" ht="17.100000000000001" customHeight="1">
      <c r="A199" s="24">
        <v>1010504</v>
      </c>
      <c r="B199" s="33" t="s">
        <v>199</v>
      </c>
      <c r="C199" s="26">
        <v>0</v>
      </c>
    </row>
    <row r="200" spans="1:3" ht="17.100000000000001" customHeight="1">
      <c r="A200" s="24">
        <v>1010505</v>
      </c>
      <c r="B200" s="33" t="s">
        <v>200</v>
      </c>
      <c r="C200" s="26">
        <v>0</v>
      </c>
    </row>
    <row r="201" spans="1:3" ht="17.100000000000001" customHeight="1">
      <c r="A201" s="24">
        <v>1010506</v>
      </c>
      <c r="B201" s="33" t="s">
        <v>201</v>
      </c>
      <c r="C201" s="26">
        <v>0</v>
      </c>
    </row>
    <row r="202" spans="1:3" ht="17.100000000000001" customHeight="1">
      <c r="A202" s="24">
        <v>1010507</v>
      </c>
      <c r="B202" s="33" t="s">
        <v>202</v>
      </c>
      <c r="C202" s="26">
        <v>0</v>
      </c>
    </row>
    <row r="203" spans="1:3" ht="17.100000000000001" customHeight="1">
      <c r="A203" s="24">
        <v>1010508</v>
      </c>
      <c r="B203" s="33" t="s">
        <v>203</v>
      </c>
      <c r="C203" s="26">
        <v>0</v>
      </c>
    </row>
    <row r="204" spans="1:3" ht="17.100000000000001" customHeight="1">
      <c r="A204" s="24">
        <v>1010509</v>
      </c>
      <c r="B204" s="33" t="s">
        <v>204</v>
      </c>
      <c r="C204" s="26">
        <v>0</v>
      </c>
    </row>
    <row r="205" spans="1:3" ht="17.100000000000001" customHeight="1">
      <c r="A205" s="24">
        <v>1010510</v>
      </c>
      <c r="B205" s="33" t="s">
        <v>205</v>
      </c>
      <c r="C205" s="26">
        <v>0</v>
      </c>
    </row>
    <row r="206" spans="1:3" ht="17.100000000000001" customHeight="1">
      <c r="A206" s="24">
        <v>1010511</v>
      </c>
      <c r="B206" s="33" t="s">
        <v>206</v>
      </c>
      <c r="C206" s="26">
        <v>0</v>
      </c>
    </row>
    <row r="207" spans="1:3" ht="17.100000000000001" customHeight="1">
      <c r="A207" s="24">
        <v>1010512</v>
      </c>
      <c r="B207" s="33" t="s">
        <v>207</v>
      </c>
      <c r="C207" s="26">
        <v>0</v>
      </c>
    </row>
    <row r="208" spans="1:3" ht="17.100000000000001" customHeight="1">
      <c r="A208" s="24">
        <v>1010513</v>
      </c>
      <c r="B208" s="33" t="s">
        <v>208</v>
      </c>
      <c r="C208" s="26">
        <v>0</v>
      </c>
    </row>
    <row r="209" spans="1:3" ht="17.100000000000001" customHeight="1">
      <c r="A209" s="24">
        <v>1010514</v>
      </c>
      <c r="B209" s="33" t="s">
        <v>209</v>
      </c>
      <c r="C209" s="26">
        <v>0</v>
      </c>
    </row>
    <row r="210" spans="1:3" ht="17.100000000000001" customHeight="1">
      <c r="A210" s="24">
        <v>1010515</v>
      </c>
      <c r="B210" s="33" t="s">
        <v>210</v>
      </c>
      <c r="C210" s="26">
        <v>0</v>
      </c>
    </row>
    <row r="211" spans="1:3" ht="17.100000000000001" customHeight="1">
      <c r="A211" s="24">
        <v>1010516</v>
      </c>
      <c r="B211" s="33" t="s">
        <v>211</v>
      </c>
      <c r="C211" s="26">
        <v>0</v>
      </c>
    </row>
    <row r="212" spans="1:3" ht="17.100000000000001" customHeight="1">
      <c r="A212" s="24">
        <v>1010517</v>
      </c>
      <c r="B212" s="33" t="s">
        <v>212</v>
      </c>
      <c r="C212" s="26">
        <v>0</v>
      </c>
    </row>
    <row r="213" spans="1:3" ht="17.100000000000001" customHeight="1">
      <c r="A213" s="24">
        <v>1010518</v>
      </c>
      <c r="B213" s="33" t="s">
        <v>213</v>
      </c>
      <c r="C213" s="26">
        <v>0</v>
      </c>
    </row>
    <row r="214" spans="1:3" ht="17.100000000000001" customHeight="1">
      <c r="A214" s="24">
        <v>1010519</v>
      </c>
      <c r="B214" s="33" t="s">
        <v>214</v>
      </c>
      <c r="C214" s="26">
        <v>0</v>
      </c>
    </row>
    <row r="215" spans="1:3" ht="17.100000000000001" customHeight="1">
      <c r="A215" s="24">
        <v>1010520</v>
      </c>
      <c r="B215" s="33" t="s">
        <v>215</v>
      </c>
      <c r="C215" s="26">
        <v>0</v>
      </c>
    </row>
    <row r="216" spans="1:3" ht="17.100000000000001" customHeight="1">
      <c r="A216" s="24">
        <v>1010521</v>
      </c>
      <c r="B216" s="33" t="s">
        <v>216</v>
      </c>
      <c r="C216" s="26">
        <v>0</v>
      </c>
    </row>
    <row r="217" spans="1:3" ht="17.100000000000001" customHeight="1">
      <c r="A217" s="24">
        <v>1010522</v>
      </c>
      <c r="B217" s="33" t="s">
        <v>217</v>
      </c>
      <c r="C217" s="26">
        <v>0</v>
      </c>
    </row>
    <row r="218" spans="1:3" ht="17.100000000000001" customHeight="1">
      <c r="A218" s="24">
        <v>1010523</v>
      </c>
      <c r="B218" s="33" t="s">
        <v>218</v>
      </c>
      <c r="C218" s="19">
        <f>SUM(C219:C221)</f>
        <v>0</v>
      </c>
    </row>
    <row r="219" spans="1:3" ht="17.100000000000001" customHeight="1">
      <c r="A219" s="24">
        <v>101052303</v>
      </c>
      <c r="B219" s="24" t="s">
        <v>219</v>
      </c>
      <c r="C219" s="26">
        <v>0</v>
      </c>
    </row>
    <row r="220" spans="1:3" ht="17.100000000000001" customHeight="1">
      <c r="A220" s="24">
        <v>101052304</v>
      </c>
      <c r="B220" s="24" t="s">
        <v>220</v>
      </c>
      <c r="C220" s="26">
        <v>0</v>
      </c>
    </row>
    <row r="221" spans="1:3" ht="17.100000000000001" customHeight="1">
      <c r="A221" s="24">
        <v>101052309</v>
      </c>
      <c r="B221" s="24" t="s">
        <v>221</v>
      </c>
      <c r="C221" s="26">
        <v>0</v>
      </c>
    </row>
    <row r="222" spans="1:3" ht="17.100000000000001" customHeight="1">
      <c r="A222" s="24">
        <v>1010524</v>
      </c>
      <c r="B222" s="33" t="s">
        <v>222</v>
      </c>
      <c r="C222" s="19">
        <f>SUM(C223:C224)</f>
        <v>0</v>
      </c>
    </row>
    <row r="223" spans="1:3" ht="17.100000000000001" customHeight="1">
      <c r="A223" s="24">
        <v>101052401</v>
      </c>
      <c r="B223" s="24" t="s">
        <v>223</v>
      </c>
      <c r="C223" s="26">
        <v>0</v>
      </c>
    </row>
    <row r="224" spans="1:3" ht="17.100000000000001" customHeight="1">
      <c r="A224" s="24">
        <v>101052409</v>
      </c>
      <c r="B224" s="24" t="s">
        <v>224</v>
      </c>
      <c r="C224" s="26">
        <v>0</v>
      </c>
    </row>
    <row r="225" spans="1:3" ht="17.100000000000001" customHeight="1">
      <c r="A225" s="24">
        <v>1010525</v>
      </c>
      <c r="B225" s="33" t="s">
        <v>225</v>
      </c>
      <c r="C225" s="26">
        <v>0</v>
      </c>
    </row>
    <row r="226" spans="1:3" ht="17.100000000000001" customHeight="1">
      <c r="A226" s="24">
        <v>1010526</v>
      </c>
      <c r="B226" s="33" t="s">
        <v>226</v>
      </c>
      <c r="C226" s="19">
        <f>SUM(C227:C229)</f>
        <v>0</v>
      </c>
    </row>
    <row r="227" spans="1:3" ht="17.100000000000001" customHeight="1">
      <c r="A227" s="24">
        <v>101052601</v>
      </c>
      <c r="B227" s="24" t="s">
        <v>227</v>
      </c>
      <c r="C227" s="26">
        <v>0</v>
      </c>
    </row>
    <row r="228" spans="1:3" ht="17.100000000000001" customHeight="1">
      <c r="A228" s="24">
        <v>101052602</v>
      </c>
      <c r="B228" s="24" t="s">
        <v>228</v>
      </c>
      <c r="C228" s="26">
        <v>0</v>
      </c>
    </row>
    <row r="229" spans="1:3" ht="17.100000000000001" customHeight="1">
      <c r="A229" s="24">
        <v>101052609</v>
      </c>
      <c r="B229" s="24" t="s">
        <v>229</v>
      </c>
      <c r="C229" s="26">
        <v>0</v>
      </c>
    </row>
    <row r="230" spans="1:3" ht="17.100000000000001" customHeight="1">
      <c r="A230" s="24">
        <v>1010527</v>
      </c>
      <c r="B230" s="33" t="s">
        <v>230</v>
      </c>
      <c r="C230" s="26">
        <v>0</v>
      </c>
    </row>
    <row r="231" spans="1:3" ht="17.100000000000001" customHeight="1">
      <c r="A231" s="24">
        <v>1010528</v>
      </c>
      <c r="B231" s="33" t="s">
        <v>231</v>
      </c>
      <c r="C231" s="26">
        <v>0</v>
      </c>
    </row>
    <row r="232" spans="1:3" ht="17.100000000000001" customHeight="1">
      <c r="A232" s="24">
        <v>1010529</v>
      </c>
      <c r="B232" s="33" t="s">
        <v>232</v>
      </c>
      <c r="C232" s="26">
        <v>0</v>
      </c>
    </row>
    <row r="233" spans="1:3" ht="17.100000000000001" customHeight="1">
      <c r="A233" s="24">
        <v>1010530</v>
      </c>
      <c r="B233" s="33" t="s">
        <v>233</v>
      </c>
      <c r="C233" s="26">
        <v>0</v>
      </c>
    </row>
    <row r="234" spans="1:3" ht="17.100000000000001" customHeight="1">
      <c r="A234" s="24">
        <v>1010531</v>
      </c>
      <c r="B234" s="33" t="s">
        <v>234</v>
      </c>
      <c r="C234" s="26">
        <v>0</v>
      </c>
    </row>
    <row r="235" spans="1:3" ht="17.100000000000001" customHeight="1">
      <c r="A235" s="24">
        <v>1010532</v>
      </c>
      <c r="B235" s="33" t="s">
        <v>235</v>
      </c>
      <c r="C235" s="19">
        <f>SUM(C236:C244)</f>
        <v>0</v>
      </c>
    </row>
    <row r="236" spans="1:3" ht="17.100000000000001" customHeight="1">
      <c r="A236" s="24">
        <v>101053201</v>
      </c>
      <c r="B236" s="24" t="s">
        <v>236</v>
      </c>
      <c r="C236" s="26">
        <v>0</v>
      </c>
    </row>
    <row r="237" spans="1:3" ht="17.100000000000001" customHeight="1">
      <c r="A237" s="24">
        <v>101053202</v>
      </c>
      <c r="B237" s="24" t="s">
        <v>237</v>
      </c>
      <c r="C237" s="26">
        <v>0</v>
      </c>
    </row>
    <row r="238" spans="1:3" ht="17.100000000000001" customHeight="1">
      <c r="A238" s="24">
        <v>101053203</v>
      </c>
      <c r="B238" s="24" t="s">
        <v>238</v>
      </c>
      <c r="C238" s="26">
        <v>0</v>
      </c>
    </row>
    <row r="239" spans="1:3" ht="17.100000000000001" customHeight="1">
      <c r="A239" s="24">
        <v>101053205</v>
      </c>
      <c r="B239" s="24" t="s">
        <v>239</v>
      </c>
      <c r="C239" s="26">
        <v>0</v>
      </c>
    </row>
    <row r="240" spans="1:3" ht="17.100000000000001" customHeight="1">
      <c r="A240" s="24">
        <v>101053206</v>
      </c>
      <c r="B240" s="24" t="s">
        <v>240</v>
      </c>
      <c r="C240" s="26">
        <v>0</v>
      </c>
    </row>
    <row r="241" spans="1:3" ht="17.100000000000001" customHeight="1">
      <c r="A241" s="24">
        <v>101053215</v>
      </c>
      <c r="B241" s="24" t="s">
        <v>241</v>
      </c>
      <c r="C241" s="26">
        <v>0</v>
      </c>
    </row>
    <row r="242" spans="1:3" ht="17.100000000000001" customHeight="1">
      <c r="A242" s="24">
        <v>101053216</v>
      </c>
      <c r="B242" s="24" t="s">
        <v>242</v>
      </c>
      <c r="C242" s="26">
        <v>0</v>
      </c>
    </row>
    <row r="243" spans="1:3" ht="17.100000000000001" customHeight="1">
      <c r="A243" s="24">
        <v>101053218</v>
      </c>
      <c r="B243" s="24" t="s">
        <v>243</v>
      </c>
      <c r="C243" s="26">
        <v>0</v>
      </c>
    </row>
    <row r="244" spans="1:3" ht="17.100000000000001" customHeight="1">
      <c r="A244" s="24">
        <v>101053299</v>
      </c>
      <c r="B244" s="24" t="s">
        <v>244</v>
      </c>
      <c r="C244" s="26">
        <v>0</v>
      </c>
    </row>
    <row r="245" spans="1:3" ht="17.100000000000001" customHeight="1">
      <c r="A245" s="24">
        <v>1010533</v>
      </c>
      <c r="B245" s="33" t="s">
        <v>245</v>
      </c>
      <c r="C245" s="26">
        <v>0</v>
      </c>
    </row>
    <row r="246" spans="1:3" ht="17.25" customHeight="1">
      <c r="A246" s="24">
        <v>1010534</v>
      </c>
      <c r="B246" s="33" t="s">
        <v>246</v>
      </c>
      <c r="C246" s="26">
        <v>0</v>
      </c>
    </row>
    <row r="247" spans="1:3" ht="17.100000000000001" customHeight="1">
      <c r="A247" s="24">
        <v>1010535</v>
      </c>
      <c r="B247" s="33" t="s">
        <v>247</v>
      </c>
      <c r="C247" s="19">
        <f>SUM(C248:C251)</f>
        <v>0</v>
      </c>
    </row>
    <row r="248" spans="1:3" ht="17.100000000000001" customHeight="1">
      <c r="A248" s="24">
        <v>101053501</v>
      </c>
      <c r="B248" s="24" t="s">
        <v>248</v>
      </c>
      <c r="C248" s="26">
        <v>0</v>
      </c>
    </row>
    <row r="249" spans="1:3" ht="17.100000000000001" customHeight="1">
      <c r="A249" s="24">
        <v>101053502</v>
      </c>
      <c r="B249" s="24" t="s">
        <v>249</v>
      </c>
      <c r="C249" s="26">
        <v>0</v>
      </c>
    </row>
    <row r="250" spans="1:3" ht="17.100000000000001" customHeight="1">
      <c r="A250" s="24">
        <v>101053503</v>
      </c>
      <c r="B250" s="24" t="s">
        <v>250</v>
      </c>
      <c r="C250" s="26">
        <v>0</v>
      </c>
    </row>
    <row r="251" spans="1:3" ht="17.100000000000001" customHeight="1">
      <c r="A251" s="24">
        <v>101053599</v>
      </c>
      <c r="B251" s="24" t="s">
        <v>251</v>
      </c>
      <c r="C251" s="26">
        <v>0</v>
      </c>
    </row>
    <row r="252" spans="1:3" ht="17.100000000000001" customHeight="1">
      <c r="A252" s="24">
        <v>1010536</v>
      </c>
      <c r="B252" s="33" t="s">
        <v>252</v>
      </c>
      <c r="C252" s="19">
        <f>SUM(C253:C256)</f>
        <v>0</v>
      </c>
    </row>
    <row r="253" spans="1:3" ht="17.100000000000001" customHeight="1">
      <c r="A253" s="24">
        <v>101053601</v>
      </c>
      <c r="B253" s="24" t="s">
        <v>253</v>
      </c>
      <c r="C253" s="26">
        <v>0</v>
      </c>
    </row>
    <row r="254" spans="1:3" ht="17.100000000000001" customHeight="1">
      <c r="A254" s="24">
        <v>101053602</v>
      </c>
      <c r="B254" s="24" t="s">
        <v>254</v>
      </c>
      <c r="C254" s="26">
        <v>0</v>
      </c>
    </row>
    <row r="255" spans="1:3" ht="17.100000000000001" customHeight="1">
      <c r="A255" s="24">
        <v>101053603</v>
      </c>
      <c r="B255" s="24" t="s">
        <v>255</v>
      </c>
      <c r="C255" s="26">
        <v>0</v>
      </c>
    </row>
    <row r="256" spans="1:3" ht="17.100000000000001" customHeight="1">
      <c r="A256" s="24">
        <v>101053699</v>
      </c>
      <c r="B256" s="24" t="s">
        <v>256</v>
      </c>
      <c r="C256" s="26">
        <v>0</v>
      </c>
    </row>
    <row r="257" spans="1:3" ht="17.100000000000001" customHeight="1">
      <c r="A257" s="24">
        <v>1010599</v>
      </c>
      <c r="B257" s="33" t="s">
        <v>257</v>
      </c>
      <c r="C257" s="26">
        <v>0</v>
      </c>
    </row>
    <row r="258" spans="1:3" ht="17.100000000000001" customHeight="1">
      <c r="A258" s="24">
        <v>10106</v>
      </c>
      <c r="B258" s="33" t="s">
        <v>258</v>
      </c>
      <c r="C258" s="19">
        <f>SUM(C259,C263)</f>
        <v>2421</v>
      </c>
    </row>
    <row r="259" spans="1:3" ht="17.100000000000001" customHeight="1">
      <c r="A259" s="24">
        <v>1010601</v>
      </c>
      <c r="B259" s="33" t="s">
        <v>259</v>
      </c>
      <c r="C259" s="19">
        <f>SUM(C260:C262)</f>
        <v>2415</v>
      </c>
    </row>
    <row r="260" spans="1:3" ht="17.100000000000001" customHeight="1">
      <c r="A260" s="24">
        <v>101060101</v>
      </c>
      <c r="B260" s="24" t="s">
        <v>260</v>
      </c>
      <c r="C260" s="26">
        <v>1</v>
      </c>
    </row>
    <row r="261" spans="1:3" ht="17.100000000000001" customHeight="1">
      <c r="A261" s="24">
        <v>101060102</v>
      </c>
      <c r="B261" s="24" t="s">
        <v>261</v>
      </c>
      <c r="C261" s="26">
        <v>0</v>
      </c>
    </row>
    <row r="262" spans="1:3" ht="17.100000000000001" customHeight="1">
      <c r="A262" s="24">
        <v>101060109</v>
      </c>
      <c r="B262" s="24" t="s">
        <v>262</v>
      </c>
      <c r="C262" s="26">
        <v>2414</v>
      </c>
    </row>
    <row r="263" spans="1:3" ht="17.100000000000001" customHeight="1">
      <c r="A263" s="24">
        <v>1010620</v>
      </c>
      <c r="B263" s="33" t="s">
        <v>263</v>
      </c>
      <c r="C263" s="26">
        <v>6</v>
      </c>
    </row>
    <row r="264" spans="1:3" ht="17.100000000000001" customHeight="1">
      <c r="A264" s="24">
        <v>10107</v>
      </c>
      <c r="B264" s="33" t="s">
        <v>264</v>
      </c>
      <c r="C264" s="19">
        <f>SUM(C265:C268)</f>
        <v>959</v>
      </c>
    </row>
    <row r="265" spans="1:3" ht="17.100000000000001" customHeight="1">
      <c r="A265" s="24">
        <v>1010701</v>
      </c>
      <c r="B265" s="33" t="s">
        <v>265</v>
      </c>
      <c r="C265" s="26">
        <v>0</v>
      </c>
    </row>
    <row r="266" spans="1:3" ht="17.100000000000001" customHeight="1">
      <c r="A266" s="24">
        <v>1010702</v>
      </c>
      <c r="B266" s="33" t="s">
        <v>266</v>
      </c>
      <c r="C266" s="26">
        <v>932</v>
      </c>
    </row>
    <row r="267" spans="1:3" ht="17.100000000000001" customHeight="1">
      <c r="A267" s="24">
        <v>1010719</v>
      </c>
      <c r="B267" s="33" t="s">
        <v>267</v>
      </c>
      <c r="C267" s="26">
        <v>25</v>
      </c>
    </row>
    <row r="268" spans="1:3" ht="17.100000000000001" customHeight="1">
      <c r="A268" s="24">
        <v>1010720</v>
      </c>
      <c r="B268" s="33" t="s">
        <v>268</v>
      </c>
      <c r="C268" s="26">
        <v>2</v>
      </c>
    </row>
    <row r="269" spans="1:3" ht="17.100000000000001" customHeight="1">
      <c r="A269" s="24">
        <v>10109</v>
      </c>
      <c r="B269" s="33" t="s">
        <v>269</v>
      </c>
      <c r="C269" s="19">
        <f>SUM(C270,C273:C282)</f>
        <v>3808</v>
      </c>
    </row>
    <row r="270" spans="1:3" ht="17.100000000000001" customHeight="1">
      <c r="A270" s="24">
        <v>1010901</v>
      </c>
      <c r="B270" s="33" t="s">
        <v>270</v>
      </c>
      <c r="C270" s="19">
        <f>SUM(C271:C272)</f>
        <v>179</v>
      </c>
    </row>
    <row r="271" spans="1:3" ht="17.100000000000001" customHeight="1">
      <c r="A271" s="24">
        <v>101090101</v>
      </c>
      <c r="B271" s="24" t="s">
        <v>271</v>
      </c>
      <c r="C271" s="26">
        <v>0</v>
      </c>
    </row>
    <row r="272" spans="1:3" ht="17.100000000000001" customHeight="1">
      <c r="A272" s="24">
        <v>101090109</v>
      </c>
      <c r="B272" s="24" t="s">
        <v>272</v>
      </c>
      <c r="C272" s="26">
        <v>179</v>
      </c>
    </row>
    <row r="273" spans="1:3" ht="17.100000000000001" customHeight="1">
      <c r="A273" s="24">
        <v>1010902</v>
      </c>
      <c r="B273" s="33" t="s">
        <v>273</v>
      </c>
      <c r="C273" s="26">
        <v>78</v>
      </c>
    </row>
    <row r="274" spans="1:3" ht="17.100000000000001" customHeight="1">
      <c r="A274" s="24">
        <v>1010903</v>
      </c>
      <c r="B274" s="33" t="s">
        <v>274</v>
      </c>
      <c r="C274" s="26">
        <v>2708</v>
      </c>
    </row>
    <row r="275" spans="1:3" ht="17.100000000000001" customHeight="1">
      <c r="A275" s="24">
        <v>1010904</v>
      </c>
      <c r="B275" s="33" t="s">
        <v>275</v>
      </c>
      <c r="C275" s="26">
        <v>0</v>
      </c>
    </row>
    <row r="276" spans="1:3" ht="17.100000000000001" customHeight="1">
      <c r="A276" s="24">
        <v>1010905</v>
      </c>
      <c r="B276" s="33" t="s">
        <v>276</v>
      </c>
      <c r="C276" s="26">
        <v>234</v>
      </c>
    </row>
    <row r="277" spans="1:3" ht="17.100000000000001" customHeight="1">
      <c r="A277" s="24">
        <v>1010906</v>
      </c>
      <c r="B277" s="33" t="s">
        <v>277</v>
      </c>
      <c r="C277" s="26">
        <v>535</v>
      </c>
    </row>
    <row r="278" spans="1:3" ht="17.100000000000001" customHeight="1">
      <c r="A278" s="24">
        <v>1010918</v>
      </c>
      <c r="B278" s="33" t="s">
        <v>278</v>
      </c>
      <c r="C278" s="26">
        <v>0</v>
      </c>
    </row>
    <row r="279" spans="1:3" ht="17.100000000000001" customHeight="1">
      <c r="A279" s="24">
        <v>1010919</v>
      </c>
      <c r="B279" s="33" t="s">
        <v>279</v>
      </c>
      <c r="C279" s="26">
        <v>65</v>
      </c>
    </row>
    <row r="280" spans="1:3" ht="17.100000000000001" customHeight="1">
      <c r="A280" s="24">
        <v>1010920</v>
      </c>
      <c r="B280" s="33" t="s">
        <v>280</v>
      </c>
      <c r="C280" s="26">
        <v>9</v>
      </c>
    </row>
    <row r="281" spans="1:3" ht="17.100000000000001" customHeight="1">
      <c r="A281" s="24">
        <v>1010921</v>
      </c>
      <c r="B281" s="33" t="s">
        <v>281</v>
      </c>
      <c r="C281" s="26">
        <v>0</v>
      </c>
    </row>
    <row r="282" spans="1:3" ht="17.100000000000001" customHeight="1">
      <c r="A282" s="24">
        <v>1010922</v>
      </c>
      <c r="B282" s="33" t="s">
        <v>282</v>
      </c>
      <c r="C282" s="26">
        <v>0</v>
      </c>
    </row>
    <row r="283" spans="1:3" ht="17.100000000000001" customHeight="1">
      <c r="A283" s="24">
        <v>10110</v>
      </c>
      <c r="B283" s="33" t="s">
        <v>283</v>
      </c>
      <c r="C283" s="19">
        <f>SUM(C284:C291)</f>
        <v>2820</v>
      </c>
    </row>
    <row r="284" spans="1:3" ht="17.100000000000001" customHeight="1">
      <c r="A284" s="24">
        <v>1011001</v>
      </c>
      <c r="B284" s="33" t="s">
        <v>284</v>
      </c>
      <c r="C284" s="26">
        <v>123</v>
      </c>
    </row>
    <row r="285" spans="1:3" ht="17.100000000000001" customHeight="1">
      <c r="A285" s="24">
        <v>1011002</v>
      </c>
      <c r="B285" s="33" t="s">
        <v>285</v>
      </c>
      <c r="C285" s="26">
        <v>188</v>
      </c>
    </row>
    <row r="286" spans="1:3" ht="17.100000000000001" customHeight="1">
      <c r="A286" s="24">
        <v>1011003</v>
      </c>
      <c r="B286" s="33" t="s">
        <v>286</v>
      </c>
      <c r="C286" s="26">
        <v>1071</v>
      </c>
    </row>
    <row r="287" spans="1:3" ht="17.100000000000001" customHeight="1">
      <c r="A287" s="24">
        <v>1011004</v>
      </c>
      <c r="B287" s="33" t="s">
        <v>287</v>
      </c>
      <c r="C287" s="26">
        <v>0</v>
      </c>
    </row>
    <row r="288" spans="1:3" ht="17.100000000000001" customHeight="1">
      <c r="A288" s="24">
        <v>1011005</v>
      </c>
      <c r="B288" s="33" t="s">
        <v>288</v>
      </c>
      <c r="C288" s="26">
        <v>724</v>
      </c>
    </row>
    <row r="289" spans="1:3" ht="17.100000000000001" customHeight="1">
      <c r="A289" s="24">
        <v>1011006</v>
      </c>
      <c r="B289" s="33" t="s">
        <v>289</v>
      </c>
      <c r="C289" s="26">
        <v>522</v>
      </c>
    </row>
    <row r="290" spans="1:3" ht="17.100000000000001" customHeight="1">
      <c r="A290" s="24">
        <v>1011019</v>
      </c>
      <c r="B290" s="33" t="s">
        <v>290</v>
      </c>
      <c r="C290" s="26">
        <v>75</v>
      </c>
    </row>
    <row r="291" spans="1:3" ht="17.100000000000001" customHeight="1">
      <c r="A291" s="24">
        <v>1011020</v>
      </c>
      <c r="B291" s="33" t="s">
        <v>291</v>
      </c>
      <c r="C291" s="26">
        <v>117</v>
      </c>
    </row>
    <row r="292" spans="1:3" ht="17.100000000000001" customHeight="1">
      <c r="A292" s="24">
        <v>10111</v>
      </c>
      <c r="B292" s="33" t="s">
        <v>292</v>
      </c>
      <c r="C292" s="19">
        <f>SUM(C293,C296:C297)</f>
        <v>2071</v>
      </c>
    </row>
    <row r="293" spans="1:3" ht="17.100000000000001" customHeight="1">
      <c r="A293" s="24">
        <v>1011101</v>
      </c>
      <c r="B293" s="33" t="s">
        <v>293</v>
      </c>
      <c r="C293" s="19">
        <f>SUM(C294:C295)</f>
        <v>0</v>
      </c>
    </row>
    <row r="294" spans="1:3" ht="17.100000000000001" customHeight="1">
      <c r="A294" s="24">
        <v>101110101</v>
      </c>
      <c r="B294" s="24" t="s">
        <v>294</v>
      </c>
      <c r="C294" s="26">
        <v>0</v>
      </c>
    </row>
    <row r="295" spans="1:3" ht="17.100000000000001" customHeight="1">
      <c r="A295" s="24">
        <v>101110109</v>
      </c>
      <c r="B295" s="24" t="s">
        <v>295</v>
      </c>
      <c r="C295" s="26">
        <v>0</v>
      </c>
    </row>
    <row r="296" spans="1:3" ht="17.100000000000001" customHeight="1">
      <c r="A296" s="24">
        <v>1011119</v>
      </c>
      <c r="B296" s="33" t="s">
        <v>296</v>
      </c>
      <c r="C296" s="26">
        <v>2063</v>
      </c>
    </row>
    <row r="297" spans="1:3" ht="17.100000000000001" customHeight="1">
      <c r="A297" s="24">
        <v>1011120</v>
      </c>
      <c r="B297" s="33" t="s">
        <v>297</v>
      </c>
      <c r="C297" s="26">
        <v>8</v>
      </c>
    </row>
    <row r="298" spans="1:3" ht="17.100000000000001" customHeight="1">
      <c r="A298" s="24">
        <v>10112</v>
      </c>
      <c r="B298" s="33" t="s">
        <v>298</v>
      </c>
      <c r="C298" s="19">
        <f>SUM(C299:C306)</f>
        <v>4589</v>
      </c>
    </row>
    <row r="299" spans="1:3" ht="17.100000000000001" customHeight="1">
      <c r="A299" s="24">
        <v>1011201</v>
      </c>
      <c r="B299" s="33" t="s">
        <v>299</v>
      </c>
      <c r="C299" s="26">
        <v>88</v>
      </c>
    </row>
    <row r="300" spans="1:3" ht="17.100000000000001" customHeight="1">
      <c r="A300" s="24">
        <v>1011202</v>
      </c>
      <c r="B300" s="33" t="s">
        <v>300</v>
      </c>
      <c r="C300" s="26">
        <v>112</v>
      </c>
    </row>
    <row r="301" spans="1:3" ht="17.100000000000001" customHeight="1">
      <c r="A301" s="24">
        <v>1011203</v>
      </c>
      <c r="B301" s="33" t="s">
        <v>301</v>
      </c>
      <c r="C301" s="26">
        <v>2059</v>
      </c>
    </row>
    <row r="302" spans="1:3" ht="17.100000000000001" customHeight="1">
      <c r="A302" s="24">
        <v>1011204</v>
      </c>
      <c r="B302" s="33" t="s">
        <v>302</v>
      </c>
      <c r="C302" s="26">
        <v>0</v>
      </c>
    </row>
    <row r="303" spans="1:3" ht="17.100000000000001" customHeight="1">
      <c r="A303" s="24">
        <v>1011205</v>
      </c>
      <c r="B303" s="33" t="s">
        <v>303</v>
      </c>
      <c r="C303" s="26">
        <v>1535</v>
      </c>
    </row>
    <row r="304" spans="1:3" ht="17.100000000000001" customHeight="1">
      <c r="A304" s="24">
        <v>1011206</v>
      </c>
      <c r="B304" s="33" t="s">
        <v>304</v>
      </c>
      <c r="C304" s="26">
        <v>605</v>
      </c>
    </row>
    <row r="305" spans="1:3" ht="17.100000000000001" customHeight="1">
      <c r="A305" s="24">
        <v>1011219</v>
      </c>
      <c r="B305" s="33" t="s">
        <v>305</v>
      </c>
      <c r="C305" s="26">
        <v>17</v>
      </c>
    </row>
    <row r="306" spans="1:3" ht="17.100000000000001" customHeight="1">
      <c r="A306" s="24">
        <v>1011220</v>
      </c>
      <c r="B306" s="33" t="s">
        <v>306</v>
      </c>
      <c r="C306" s="26">
        <v>173</v>
      </c>
    </row>
    <row r="307" spans="1:3" ht="17.100000000000001" customHeight="1">
      <c r="A307" s="24">
        <v>10113</v>
      </c>
      <c r="B307" s="33" t="s">
        <v>307</v>
      </c>
      <c r="C307" s="19">
        <f>SUM(C308:C315)</f>
        <v>3043</v>
      </c>
    </row>
    <row r="308" spans="1:3" ht="17.100000000000001" customHeight="1">
      <c r="A308" s="24">
        <v>1011301</v>
      </c>
      <c r="B308" s="33" t="s">
        <v>308</v>
      </c>
      <c r="C308" s="26">
        <v>0</v>
      </c>
    </row>
    <row r="309" spans="1:3" ht="17.100000000000001" customHeight="1">
      <c r="A309" s="24">
        <v>1011302</v>
      </c>
      <c r="B309" s="33" t="s">
        <v>309</v>
      </c>
      <c r="C309" s="26">
        <v>0</v>
      </c>
    </row>
    <row r="310" spans="1:3" ht="17.100000000000001" customHeight="1">
      <c r="A310" s="24">
        <v>1011303</v>
      </c>
      <c r="B310" s="33" t="s">
        <v>310</v>
      </c>
      <c r="C310" s="26">
        <v>1819</v>
      </c>
    </row>
    <row r="311" spans="1:3" ht="17.100000000000001" customHeight="1">
      <c r="A311" s="24">
        <v>1011304</v>
      </c>
      <c r="B311" s="33" t="s">
        <v>311</v>
      </c>
      <c r="C311" s="26">
        <v>0</v>
      </c>
    </row>
    <row r="312" spans="1:3" ht="17.100000000000001" customHeight="1">
      <c r="A312" s="24">
        <v>1011305</v>
      </c>
      <c r="B312" s="33" t="s">
        <v>312</v>
      </c>
      <c r="C312" s="26">
        <v>754</v>
      </c>
    </row>
    <row r="313" spans="1:3" ht="17.100000000000001" customHeight="1">
      <c r="A313" s="24">
        <v>1011306</v>
      </c>
      <c r="B313" s="33" t="s">
        <v>313</v>
      </c>
      <c r="C313" s="26">
        <v>437</v>
      </c>
    </row>
    <row r="314" spans="1:3" ht="17.100000000000001" customHeight="1">
      <c r="A314" s="24">
        <v>1011319</v>
      </c>
      <c r="B314" s="33" t="s">
        <v>314</v>
      </c>
      <c r="C314" s="26">
        <v>1</v>
      </c>
    </row>
    <row r="315" spans="1:3" ht="17.100000000000001" customHeight="1">
      <c r="A315" s="24">
        <v>1011320</v>
      </c>
      <c r="B315" s="33" t="s">
        <v>315</v>
      </c>
      <c r="C315" s="26">
        <v>32</v>
      </c>
    </row>
    <row r="316" spans="1:3" ht="17.100000000000001" customHeight="1">
      <c r="A316" s="24">
        <v>10114</v>
      </c>
      <c r="B316" s="33" t="s">
        <v>316</v>
      </c>
      <c r="C316" s="19">
        <f>SUM(C317:C318)</f>
        <v>666</v>
      </c>
    </row>
    <row r="317" spans="1:3" ht="17.100000000000001" customHeight="1">
      <c r="A317" s="24">
        <v>1011401</v>
      </c>
      <c r="B317" s="33" t="s">
        <v>317</v>
      </c>
      <c r="C317" s="26">
        <v>666</v>
      </c>
    </row>
    <row r="318" spans="1:3" ht="17.100000000000001" customHeight="1">
      <c r="A318" s="24">
        <v>1011420</v>
      </c>
      <c r="B318" s="33" t="s">
        <v>318</v>
      </c>
      <c r="C318" s="26">
        <v>0</v>
      </c>
    </row>
    <row r="319" spans="1:3" ht="17.100000000000001" customHeight="1">
      <c r="A319" s="24">
        <v>10115</v>
      </c>
      <c r="B319" s="33" t="s">
        <v>319</v>
      </c>
      <c r="C319" s="19">
        <f>SUM(C320:C321)</f>
        <v>0</v>
      </c>
    </row>
    <row r="320" spans="1:3" ht="17.100000000000001" customHeight="1">
      <c r="A320" s="24">
        <v>1011501</v>
      </c>
      <c r="B320" s="33" t="s">
        <v>320</v>
      </c>
      <c r="C320" s="26">
        <v>0</v>
      </c>
    </row>
    <row r="321" spans="1:3" ht="17.100000000000001" customHeight="1">
      <c r="A321" s="24">
        <v>1011520</v>
      </c>
      <c r="B321" s="33" t="s">
        <v>321</v>
      </c>
      <c r="C321" s="26">
        <v>0</v>
      </c>
    </row>
    <row r="322" spans="1:3" ht="17.100000000000001" customHeight="1">
      <c r="A322" s="24">
        <v>10116</v>
      </c>
      <c r="B322" s="33" t="s">
        <v>322</v>
      </c>
      <c r="C322" s="19">
        <f>SUM(C323:C324)</f>
        <v>0</v>
      </c>
    </row>
    <row r="323" spans="1:3" ht="17.100000000000001" customHeight="1">
      <c r="A323" s="24">
        <v>1011601</v>
      </c>
      <c r="B323" s="33" t="s">
        <v>323</v>
      </c>
      <c r="C323" s="26">
        <v>0</v>
      </c>
    </row>
    <row r="324" spans="1:3" ht="17.100000000000001" customHeight="1">
      <c r="A324" s="24">
        <v>1011620</v>
      </c>
      <c r="B324" s="33" t="s">
        <v>324</v>
      </c>
      <c r="C324" s="26">
        <v>0</v>
      </c>
    </row>
    <row r="325" spans="1:3" ht="17.100000000000001" customHeight="1">
      <c r="A325" s="24">
        <v>10117</v>
      </c>
      <c r="B325" s="33" t="s">
        <v>325</v>
      </c>
      <c r="C325" s="19">
        <f>SUM(C326,C330,C334:C335)</f>
        <v>0</v>
      </c>
    </row>
    <row r="326" spans="1:3" ht="17.100000000000001" customHeight="1">
      <c r="A326" s="24">
        <v>1011701</v>
      </c>
      <c r="B326" s="33" t="s">
        <v>326</v>
      </c>
      <c r="C326" s="19">
        <f>SUM(C327:C329)</f>
        <v>0</v>
      </c>
    </row>
    <row r="327" spans="1:3" ht="17.100000000000001" customHeight="1">
      <c r="A327" s="24">
        <v>101170101</v>
      </c>
      <c r="B327" s="24" t="s">
        <v>327</v>
      </c>
      <c r="C327" s="26">
        <v>0</v>
      </c>
    </row>
    <row r="328" spans="1:3" ht="17.100000000000001" customHeight="1">
      <c r="A328" s="24">
        <v>101170102</v>
      </c>
      <c r="B328" s="24" t="s">
        <v>328</v>
      </c>
      <c r="C328" s="26">
        <v>0</v>
      </c>
    </row>
    <row r="329" spans="1:3" ht="17.100000000000001" customHeight="1">
      <c r="A329" s="24">
        <v>101170103</v>
      </c>
      <c r="B329" s="24" t="s">
        <v>329</v>
      </c>
      <c r="C329" s="26">
        <v>0</v>
      </c>
    </row>
    <row r="330" spans="1:3" ht="17.100000000000001" customHeight="1">
      <c r="A330" s="24">
        <v>1011703</v>
      </c>
      <c r="B330" s="33" t="s">
        <v>330</v>
      </c>
      <c r="C330" s="19">
        <f>SUM(C331:C333)</f>
        <v>0</v>
      </c>
    </row>
    <row r="331" spans="1:3" ht="17.100000000000001" customHeight="1">
      <c r="A331" s="24">
        <v>101170301</v>
      </c>
      <c r="B331" s="24" t="s">
        <v>331</v>
      </c>
      <c r="C331" s="26">
        <v>0</v>
      </c>
    </row>
    <row r="332" spans="1:3" ht="17.100000000000001" customHeight="1">
      <c r="A332" s="24">
        <v>101170302</v>
      </c>
      <c r="B332" s="24" t="s">
        <v>332</v>
      </c>
      <c r="C332" s="26">
        <v>0</v>
      </c>
    </row>
    <row r="333" spans="1:3" ht="17.100000000000001" customHeight="1">
      <c r="A333" s="24">
        <v>101170303</v>
      </c>
      <c r="B333" s="24" t="s">
        <v>333</v>
      </c>
      <c r="C333" s="26">
        <v>0</v>
      </c>
    </row>
    <row r="334" spans="1:3" ht="17.100000000000001" customHeight="1">
      <c r="A334" s="24">
        <v>1011720</v>
      </c>
      <c r="B334" s="33" t="s">
        <v>334</v>
      </c>
      <c r="C334" s="26">
        <v>0</v>
      </c>
    </row>
    <row r="335" spans="1:3" ht="17.100000000000001" customHeight="1">
      <c r="A335" s="24">
        <v>1011721</v>
      </c>
      <c r="B335" s="33" t="s">
        <v>335</v>
      </c>
      <c r="C335" s="26">
        <v>0</v>
      </c>
    </row>
    <row r="336" spans="1:3" ht="17.100000000000001" customHeight="1">
      <c r="A336" s="24">
        <v>10118</v>
      </c>
      <c r="B336" s="33" t="s">
        <v>336</v>
      </c>
      <c r="C336" s="19">
        <f>SUM(C337:C339)</f>
        <v>1329</v>
      </c>
    </row>
    <row r="337" spans="1:3" ht="17.100000000000001" customHeight="1">
      <c r="A337" s="24">
        <v>1011801</v>
      </c>
      <c r="B337" s="33" t="s">
        <v>337</v>
      </c>
      <c r="C337" s="26">
        <v>1329</v>
      </c>
    </row>
    <row r="338" spans="1:3" ht="17.100000000000001" customHeight="1">
      <c r="A338" s="24">
        <v>1011802</v>
      </c>
      <c r="B338" s="33" t="s">
        <v>338</v>
      </c>
      <c r="C338" s="26">
        <v>0</v>
      </c>
    </row>
    <row r="339" spans="1:3" ht="17.100000000000001" customHeight="1">
      <c r="A339" s="24">
        <v>1011820</v>
      </c>
      <c r="B339" s="33" t="s">
        <v>339</v>
      </c>
      <c r="C339" s="26">
        <v>0</v>
      </c>
    </row>
    <row r="340" spans="1:3" ht="17.100000000000001" customHeight="1">
      <c r="A340" s="24">
        <v>10119</v>
      </c>
      <c r="B340" s="33" t="s">
        <v>340</v>
      </c>
      <c r="C340" s="19">
        <f>SUM(C341:C342)</f>
        <v>2562</v>
      </c>
    </row>
    <row r="341" spans="1:3" ht="17.100000000000001" customHeight="1">
      <c r="A341" s="24">
        <v>1011901</v>
      </c>
      <c r="B341" s="33" t="s">
        <v>341</v>
      </c>
      <c r="C341" s="26">
        <v>2558</v>
      </c>
    </row>
    <row r="342" spans="1:3" ht="17.100000000000001" customHeight="1">
      <c r="A342" s="24">
        <v>1011920</v>
      </c>
      <c r="B342" s="33" t="s">
        <v>342</v>
      </c>
      <c r="C342" s="26">
        <v>4</v>
      </c>
    </row>
    <row r="343" spans="1:3" ht="17.100000000000001" customHeight="1">
      <c r="A343" s="24">
        <v>10120</v>
      </c>
      <c r="B343" s="33" t="s">
        <v>343</v>
      </c>
      <c r="C343" s="19">
        <f>SUM(C344:C345)</f>
        <v>0</v>
      </c>
    </row>
    <row r="344" spans="1:3" ht="17.100000000000001" customHeight="1">
      <c r="A344" s="24">
        <v>1012001</v>
      </c>
      <c r="B344" s="33" t="s">
        <v>344</v>
      </c>
      <c r="C344" s="26">
        <v>0</v>
      </c>
    </row>
    <row r="345" spans="1:3" ht="17.100000000000001" customHeight="1">
      <c r="A345" s="24">
        <v>1012020</v>
      </c>
      <c r="B345" s="33" t="s">
        <v>345</v>
      </c>
      <c r="C345" s="26">
        <v>0</v>
      </c>
    </row>
    <row r="346" spans="1:3" ht="17.100000000000001" customHeight="1">
      <c r="A346" s="24">
        <v>10121</v>
      </c>
      <c r="B346" s="33" t="s">
        <v>346</v>
      </c>
      <c r="C346" s="19">
        <f>C347+C348</f>
        <v>586</v>
      </c>
    </row>
    <row r="347" spans="1:3" ht="17.100000000000001" customHeight="1">
      <c r="A347" s="24">
        <v>1012101</v>
      </c>
      <c r="B347" s="33" t="s">
        <v>347</v>
      </c>
      <c r="C347" s="26">
        <v>586</v>
      </c>
    </row>
    <row r="348" spans="1:3" ht="17.100000000000001" customHeight="1">
      <c r="A348" s="24">
        <v>1012120</v>
      </c>
      <c r="B348" s="33" t="s">
        <v>348</v>
      </c>
      <c r="C348" s="26">
        <v>0</v>
      </c>
    </row>
    <row r="349" spans="1:3" ht="17.100000000000001" customHeight="1">
      <c r="A349" s="24">
        <v>10199</v>
      </c>
      <c r="B349" s="33" t="s">
        <v>349</v>
      </c>
      <c r="C349" s="26">
        <v>0</v>
      </c>
    </row>
    <row r="350" spans="1:3" ht="17.100000000000001" customHeight="1">
      <c r="A350" s="24">
        <v>103</v>
      </c>
      <c r="B350" s="33" t="s">
        <v>350</v>
      </c>
      <c r="C350" s="19">
        <f>SUM(C351,C374,C658,C691,C710,C759,C762,C768)</f>
        <v>15050</v>
      </c>
    </row>
    <row r="351" spans="1:3" ht="17.100000000000001" customHeight="1">
      <c r="A351" s="24">
        <v>10302</v>
      </c>
      <c r="B351" s="33" t="s">
        <v>351</v>
      </c>
      <c r="C351" s="19">
        <f>SUM(C352,C359:C371)</f>
        <v>4077</v>
      </c>
    </row>
    <row r="352" spans="1:3" ht="17.100000000000001" customHeight="1">
      <c r="A352" s="24">
        <v>1030203</v>
      </c>
      <c r="B352" s="33" t="s">
        <v>352</v>
      </c>
      <c r="C352" s="19">
        <f>SUM(C353:C358)</f>
        <v>2366</v>
      </c>
    </row>
    <row r="353" spans="1:3" ht="17.100000000000001" customHeight="1">
      <c r="A353" s="24">
        <v>103020301</v>
      </c>
      <c r="B353" s="24" t="s">
        <v>353</v>
      </c>
      <c r="C353" s="26">
        <v>2366</v>
      </c>
    </row>
    <row r="354" spans="1:3" ht="17.100000000000001" customHeight="1">
      <c r="A354" s="24">
        <v>103020302</v>
      </c>
      <c r="B354" s="24" t="s">
        <v>354</v>
      </c>
      <c r="C354" s="26">
        <v>0</v>
      </c>
    </row>
    <row r="355" spans="1:3" ht="17.100000000000001" customHeight="1">
      <c r="A355" s="24">
        <v>103020303</v>
      </c>
      <c r="B355" s="24" t="s">
        <v>355</v>
      </c>
      <c r="C355" s="26">
        <v>0</v>
      </c>
    </row>
    <row r="356" spans="1:3" ht="17.100000000000001" customHeight="1">
      <c r="A356" s="24">
        <v>103020304</v>
      </c>
      <c r="B356" s="24" t="s">
        <v>356</v>
      </c>
      <c r="C356" s="26">
        <v>0</v>
      </c>
    </row>
    <row r="357" spans="1:3" ht="17.100000000000001" customHeight="1">
      <c r="A357" s="24">
        <v>103020305</v>
      </c>
      <c r="B357" s="24" t="s">
        <v>357</v>
      </c>
      <c r="C357" s="26">
        <v>0</v>
      </c>
    </row>
    <row r="358" spans="1:3" ht="17.100000000000001" customHeight="1">
      <c r="A358" s="24">
        <v>103020399</v>
      </c>
      <c r="B358" s="24" t="s">
        <v>358</v>
      </c>
      <c r="C358" s="26">
        <v>0</v>
      </c>
    </row>
    <row r="359" spans="1:3" ht="17.100000000000001" customHeight="1">
      <c r="A359" s="24">
        <v>1030205</v>
      </c>
      <c r="B359" s="33" t="s">
        <v>359</v>
      </c>
      <c r="C359" s="26">
        <v>0</v>
      </c>
    </row>
    <row r="360" spans="1:3" ht="17.100000000000001" customHeight="1">
      <c r="A360" s="24">
        <v>1030210</v>
      </c>
      <c r="B360" s="33" t="s">
        <v>360</v>
      </c>
      <c r="C360" s="26">
        <v>0</v>
      </c>
    </row>
    <row r="361" spans="1:3" ht="17.100000000000001" customHeight="1">
      <c r="A361" s="24">
        <v>1030212</v>
      </c>
      <c r="B361" s="33" t="s">
        <v>361</v>
      </c>
      <c r="C361" s="26">
        <v>0</v>
      </c>
    </row>
    <row r="362" spans="1:3" ht="17.100000000000001" customHeight="1">
      <c r="A362" s="24">
        <v>1030216</v>
      </c>
      <c r="B362" s="33" t="s">
        <v>362</v>
      </c>
      <c r="C362" s="26">
        <v>783</v>
      </c>
    </row>
    <row r="363" spans="1:3" ht="17.100000000000001" customHeight="1">
      <c r="A363" s="24">
        <v>1030217</v>
      </c>
      <c r="B363" s="33" t="s">
        <v>363</v>
      </c>
      <c r="C363" s="26">
        <v>11</v>
      </c>
    </row>
    <row r="364" spans="1:3" ht="17.100000000000001" customHeight="1">
      <c r="A364" s="24">
        <v>1030218</v>
      </c>
      <c r="B364" s="33" t="s">
        <v>364</v>
      </c>
      <c r="C364" s="26">
        <v>243</v>
      </c>
    </row>
    <row r="365" spans="1:3" ht="17.100000000000001" customHeight="1">
      <c r="A365" s="24">
        <v>1030219</v>
      </c>
      <c r="B365" s="33" t="s">
        <v>365</v>
      </c>
      <c r="C365" s="26">
        <v>0</v>
      </c>
    </row>
    <row r="366" spans="1:3" ht="17.100000000000001" customHeight="1">
      <c r="A366" s="24">
        <v>1030220</v>
      </c>
      <c r="B366" s="33" t="s">
        <v>366</v>
      </c>
      <c r="C366" s="26">
        <v>587</v>
      </c>
    </row>
    <row r="367" spans="1:3" ht="17.100000000000001" customHeight="1">
      <c r="A367" s="24">
        <v>1030221</v>
      </c>
      <c r="B367" s="33" t="s">
        <v>367</v>
      </c>
      <c r="C367" s="26">
        <v>0</v>
      </c>
    </row>
    <row r="368" spans="1:3" ht="17.100000000000001" customHeight="1">
      <c r="A368" s="24">
        <v>1030222</v>
      </c>
      <c r="B368" s="33" t="s">
        <v>368</v>
      </c>
      <c r="C368" s="26">
        <v>0</v>
      </c>
    </row>
    <row r="369" spans="1:3" ht="17.100000000000001" customHeight="1">
      <c r="A369" s="24">
        <v>1030223</v>
      </c>
      <c r="B369" s="33" t="s">
        <v>369</v>
      </c>
      <c r="C369" s="26">
        <v>0</v>
      </c>
    </row>
    <row r="370" spans="1:3" ht="17.100000000000001" customHeight="1">
      <c r="A370" s="24">
        <v>1030224</v>
      </c>
      <c r="B370" s="33" t="s">
        <v>370</v>
      </c>
      <c r="C370" s="26">
        <v>0</v>
      </c>
    </row>
    <row r="371" spans="1:3" ht="17.100000000000001" customHeight="1">
      <c r="A371" s="24">
        <v>1030299</v>
      </c>
      <c r="B371" s="33" t="s">
        <v>371</v>
      </c>
      <c r="C371" s="19">
        <f>C372+C373</f>
        <v>87</v>
      </c>
    </row>
    <row r="372" spans="1:3" ht="17.100000000000001" customHeight="1">
      <c r="A372" s="24">
        <v>103029901</v>
      </c>
      <c r="B372" s="24" t="s">
        <v>372</v>
      </c>
      <c r="C372" s="26">
        <v>87</v>
      </c>
    </row>
    <row r="373" spans="1:3" ht="17.100000000000001" customHeight="1">
      <c r="A373" s="24">
        <v>103029999</v>
      </c>
      <c r="B373" s="24" t="s">
        <v>373</v>
      </c>
      <c r="C373" s="26">
        <v>0</v>
      </c>
    </row>
    <row r="374" spans="1:3" ht="17.100000000000001" customHeight="1">
      <c r="A374" s="24">
        <v>10304</v>
      </c>
      <c r="B374" s="33" t="s">
        <v>374</v>
      </c>
      <c r="C374" s="19">
        <f>C375+C393+C397+C401+C407+C410+C413+C417+C419+C422+C425+C428+C432+C435+C437+C453+C457+C459+C461+C463+C465+C467+C470+C477+C479+C485+C487+C491+C493+C496+C503+C509+C514+C521+C524+C528+C531+C534+C546+C552+C578+C581+C588+C600+C611+C618+C622+C627+C631+C635+C637+C640+C642+C644+C648+C651+C653+C656</f>
        <v>3250</v>
      </c>
    </row>
    <row r="375" spans="1:3" ht="17.100000000000001" customHeight="1">
      <c r="A375" s="24">
        <v>1030401</v>
      </c>
      <c r="B375" s="33" t="s">
        <v>375</v>
      </c>
      <c r="C375" s="19">
        <f>SUM(C376:C392)</f>
        <v>193</v>
      </c>
    </row>
    <row r="376" spans="1:3" ht="17.100000000000001" customHeight="1">
      <c r="A376" s="24">
        <v>103040101</v>
      </c>
      <c r="B376" s="24" t="s">
        <v>376</v>
      </c>
      <c r="C376" s="26">
        <v>0</v>
      </c>
    </row>
    <row r="377" spans="1:3" ht="17.100000000000001" customHeight="1">
      <c r="A377" s="24">
        <v>103040102</v>
      </c>
      <c r="B377" s="24" t="s">
        <v>377</v>
      </c>
      <c r="C377" s="26">
        <v>0</v>
      </c>
    </row>
    <row r="378" spans="1:3" ht="17.100000000000001" customHeight="1">
      <c r="A378" s="24">
        <v>103040103</v>
      </c>
      <c r="B378" s="24" t="s">
        <v>378</v>
      </c>
      <c r="C378" s="26">
        <v>73</v>
      </c>
    </row>
    <row r="379" spans="1:3" ht="17.100000000000001" customHeight="1">
      <c r="A379" s="24">
        <v>103040104</v>
      </c>
      <c r="B379" s="24" t="s">
        <v>379</v>
      </c>
      <c r="C379" s="26">
        <v>0</v>
      </c>
    </row>
    <row r="380" spans="1:3" ht="17.100000000000001" customHeight="1">
      <c r="A380" s="24">
        <v>103040109</v>
      </c>
      <c r="B380" s="24" t="s">
        <v>380</v>
      </c>
      <c r="C380" s="26">
        <v>1</v>
      </c>
    </row>
    <row r="381" spans="1:3" ht="17.100000000000001" customHeight="1">
      <c r="A381" s="24">
        <v>103040110</v>
      </c>
      <c r="B381" s="24" t="s">
        <v>381</v>
      </c>
      <c r="C381" s="26">
        <v>1</v>
      </c>
    </row>
    <row r="382" spans="1:3" ht="17.100000000000001" customHeight="1">
      <c r="A382" s="24">
        <v>103040111</v>
      </c>
      <c r="B382" s="24" t="s">
        <v>382</v>
      </c>
      <c r="C382" s="26">
        <v>27</v>
      </c>
    </row>
    <row r="383" spans="1:3" ht="17.100000000000001" customHeight="1">
      <c r="A383" s="24">
        <v>103040112</v>
      </c>
      <c r="B383" s="24" t="s">
        <v>383</v>
      </c>
      <c r="C383" s="26">
        <v>4</v>
      </c>
    </row>
    <row r="384" spans="1:3" ht="17.100000000000001" customHeight="1">
      <c r="A384" s="24">
        <v>103040113</v>
      </c>
      <c r="B384" s="24" t="s">
        <v>384</v>
      </c>
      <c r="C384" s="26">
        <v>4</v>
      </c>
    </row>
    <row r="385" spans="1:3" ht="17.100000000000001" customHeight="1">
      <c r="A385" s="24">
        <v>103040115</v>
      </c>
      <c r="B385" s="24" t="s">
        <v>385</v>
      </c>
      <c r="C385" s="26">
        <v>25</v>
      </c>
    </row>
    <row r="386" spans="1:3" ht="17.100000000000001" customHeight="1">
      <c r="A386" s="24">
        <v>103040116</v>
      </c>
      <c r="B386" s="24" t="s">
        <v>386</v>
      </c>
      <c r="C386" s="26">
        <v>4</v>
      </c>
    </row>
    <row r="387" spans="1:3" ht="17.100000000000001" customHeight="1">
      <c r="A387" s="24">
        <v>103040117</v>
      </c>
      <c r="B387" s="24" t="s">
        <v>387</v>
      </c>
      <c r="C387" s="26">
        <v>54</v>
      </c>
    </row>
    <row r="388" spans="1:3" ht="17.100000000000001" customHeight="1">
      <c r="A388" s="24">
        <v>103040120</v>
      </c>
      <c r="B388" s="24" t="s">
        <v>388</v>
      </c>
      <c r="C388" s="26">
        <v>0</v>
      </c>
    </row>
    <row r="389" spans="1:3" ht="17.100000000000001" customHeight="1">
      <c r="A389" s="24">
        <v>103040121</v>
      </c>
      <c r="B389" s="24" t="s">
        <v>389</v>
      </c>
      <c r="C389" s="26">
        <v>0</v>
      </c>
    </row>
    <row r="390" spans="1:3" ht="17.100000000000001" customHeight="1">
      <c r="A390" s="24">
        <v>103040122</v>
      </c>
      <c r="B390" s="24" t="s">
        <v>390</v>
      </c>
      <c r="C390" s="26">
        <v>0</v>
      </c>
    </row>
    <row r="391" spans="1:3" ht="17.100000000000001" customHeight="1">
      <c r="A391" s="24">
        <v>103040123</v>
      </c>
      <c r="B391" s="24" t="s">
        <v>391</v>
      </c>
      <c r="C391" s="26">
        <v>0</v>
      </c>
    </row>
    <row r="392" spans="1:3" ht="17.100000000000001" customHeight="1">
      <c r="A392" s="24">
        <v>103040150</v>
      </c>
      <c r="B392" s="24" t="s">
        <v>392</v>
      </c>
      <c r="C392" s="26">
        <v>0</v>
      </c>
    </row>
    <row r="393" spans="1:3" ht="17.100000000000001" customHeight="1">
      <c r="A393" s="24">
        <v>1030402</v>
      </c>
      <c r="B393" s="33" t="s">
        <v>393</v>
      </c>
      <c r="C393" s="19">
        <f>SUM(C394:C396)</f>
        <v>822</v>
      </c>
    </row>
    <row r="394" spans="1:3" ht="17.100000000000001" customHeight="1">
      <c r="A394" s="24">
        <v>103040201</v>
      </c>
      <c r="B394" s="24" t="s">
        <v>394</v>
      </c>
      <c r="C394" s="26">
        <v>822</v>
      </c>
    </row>
    <row r="395" spans="1:3" ht="17.100000000000001" customHeight="1">
      <c r="A395" s="24">
        <v>103040202</v>
      </c>
      <c r="B395" s="24" t="s">
        <v>395</v>
      </c>
      <c r="C395" s="26">
        <v>0</v>
      </c>
    </row>
    <row r="396" spans="1:3" ht="17.100000000000001" customHeight="1">
      <c r="A396" s="24">
        <v>103040250</v>
      </c>
      <c r="B396" s="24" t="s">
        <v>396</v>
      </c>
      <c r="C396" s="26">
        <v>0</v>
      </c>
    </row>
    <row r="397" spans="1:3" ht="17.100000000000001" customHeight="1">
      <c r="A397" s="24">
        <v>1030403</v>
      </c>
      <c r="B397" s="33" t="s">
        <v>397</v>
      </c>
      <c r="C397" s="19">
        <f>SUM(C398:C400)</f>
        <v>0</v>
      </c>
    </row>
    <row r="398" spans="1:3" ht="17.100000000000001" customHeight="1">
      <c r="A398" s="24">
        <v>103040303</v>
      </c>
      <c r="B398" s="24" t="s">
        <v>398</v>
      </c>
      <c r="C398" s="26">
        <v>0</v>
      </c>
    </row>
    <row r="399" spans="1:3" ht="17.100000000000001" customHeight="1">
      <c r="A399" s="24">
        <v>103040305</v>
      </c>
      <c r="B399" s="24" t="s">
        <v>399</v>
      </c>
      <c r="C399" s="26">
        <v>0</v>
      </c>
    </row>
    <row r="400" spans="1:3" ht="17.100000000000001" customHeight="1">
      <c r="A400" s="24">
        <v>103040350</v>
      </c>
      <c r="B400" s="24" t="s">
        <v>400</v>
      </c>
      <c r="C400" s="26">
        <v>0</v>
      </c>
    </row>
    <row r="401" spans="1:3" ht="17.100000000000001" customHeight="1">
      <c r="A401" s="24">
        <v>1030404</v>
      </c>
      <c r="B401" s="33" t="s">
        <v>401</v>
      </c>
      <c r="C401" s="19">
        <f>SUM(C402:C406)</f>
        <v>0</v>
      </c>
    </row>
    <row r="402" spans="1:3" ht="17.100000000000001" customHeight="1">
      <c r="A402" s="24">
        <v>103040401</v>
      </c>
      <c r="B402" s="24" t="s">
        <v>402</v>
      </c>
      <c r="C402" s="26">
        <v>0</v>
      </c>
    </row>
    <row r="403" spans="1:3" ht="17.100000000000001" customHeight="1">
      <c r="A403" s="24">
        <v>103040402</v>
      </c>
      <c r="B403" s="24" t="s">
        <v>403</v>
      </c>
      <c r="C403" s="26">
        <v>0</v>
      </c>
    </row>
    <row r="404" spans="1:3" ht="17.100000000000001" customHeight="1">
      <c r="A404" s="24">
        <v>103040403</v>
      </c>
      <c r="B404" s="24" t="s">
        <v>404</v>
      </c>
      <c r="C404" s="26">
        <v>0</v>
      </c>
    </row>
    <row r="405" spans="1:3" ht="17.100000000000001" customHeight="1">
      <c r="A405" s="24">
        <v>103040404</v>
      </c>
      <c r="B405" s="24" t="s">
        <v>405</v>
      </c>
      <c r="C405" s="26">
        <v>0</v>
      </c>
    </row>
    <row r="406" spans="1:3" ht="17.100000000000001" customHeight="1">
      <c r="A406" s="24">
        <v>103040450</v>
      </c>
      <c r="B406" s="24" t="s">
        <v>406</v>
      </c>
      <c r="C406" s="26">
        <v>0</v>
      </c>
    </row>
    <row r="407" spans="1:3" ht="17.100000000000001" customHeight="1">
      <c r="A407" s="24">
        <v>1030405</v>
      </c>
      <c r="B407" s="33" t="s">
        <v>407</v>
      </c>
      <c r="C407" s="19">
        <f>SUM(C408:C409)</f>
        <v>0</v>
      </c>
    </row>
    <row r="408" spans="1:3" ht="17.100000000000001" customHeight="1">
      <c r="A408" s="24">
        <v>103040506</v>
      </c>
      <c r="B408" s="24" t="s">
        <v>408</v>
      </c>
      <c r="C408" s="26">
        <v>0</v>
      </c>
    </row>
    <row r="409" spans="1:3" ht="17.100000000000001" customHeight="1">
      <c r="A409" s="24">
        <v>103040550</v>
      </c>
      <c r="B409" s="24" t="s">
        <v>409</v>
      </c>
      <c r="C409" s="26">
        <v>0</v>
      </c>
    </row>
    <row r="410" spans="1:3" ht="17.100000000000001" customHeight="1">
      <c r="A410" s="24">
        <v>1030406</v>
      </c>
      <c r="B410" s="33" t="s">
        <v>410</v>
      </c>
      <c r="C410" s="19">
        <f>SUM(C411:C412)</f>
        <v>0</v>
      </c>
    </row>
    <row r="411" spans="1:3" ht="17.100000000000001" customHeight="1">
      <c r="A411" s="24">
        <v>103040601</v>
      </c>
      <c r="B411" s="24" t="s">
        <v>411</v>
      </c>
      <c r="C411" s="26">
        <v>0</v>
      </c>
    </row>
    <row r="412" spans="1:3" ht="17.100000000000001" customHeight="1">
      <c r="A412" s="24">
        <v>103040650</v>
      </c>
      <c r="B412" s="24" t="s">
        <v>412</v>
      </c>
      <c r="C412" s="26">
        <v>0</v>
      </c>
    </row>
    <row r="413" spans="1:3" ht="17.100000000000001" customHeight="1">
      <c r="A413" s="24">
        <v>1030407</v>
      </c>
      <c r="B413" s="33" t="s">
        <v>413</v>
      </c>
      <c r="C413" s="19">
        <f>SUM(C414:C416)</f>
        <v>0</v>
      </c>
    </row>
    <row r="414" spans="1:3" ht="17.100000000000001" customHeight="1">
      <c r="A414" s="24">
        <v>103040701</v>
      </c>
      <c r="B414" s="24" t="s">
        <v>411</v>
      </c>
      <c r="C414" s="26">
        <v>0</v>
      </c>
    </row>
    <row r="415" spans="1:3" ht="17.100000000000001" customHeight="1">
      <c r="A415" s="24">
        <v>103040702</v>
      </c>
      <c r="B415" s="24" t="s">
        <v>414</v>
      </c>
      <c r="C415" s="26">
        <v>0</v>
      </c>
    </row>
    <row r="416" spans="1:3" ht="17.100000000000001" customHeight="1">
      <c r="A416" s="24">
        <v>103040750</v>
      </c>
      <c r="B416" s="24" t="s">
        <v>415</v>
      </c>
      <c r="C416" s="26">
        <v>0</v>
      </c>
    </row>
    <row r="417" spans="1:3" ht="17.100000000000001" customHeight="1">
      <c r="A417" s="24">
        <v>1030408</v>
      </c>
      <c r="B417" s="33" t="s">
        <v>416</v>
      </c>
      <c r="C417" s="19">
        <f>C418</f>
        <v>0</v>
      </c>
    </row>
    <row r="418" spans="1:3" ht="17.100000000000001" customHeight="1">
      <c r="A418" s="24">
        <v>103040850</v>
      </c>
      <c r="B418" s="24" t="s">
        <v>417</v>
      </c>
      <c r="C418" s="26">
        <v>0</v>
      </c>
    </row>
    <row r="419" spans="1:3" ht="17.100000000000001" customHeight="1">
      <c r="A419" s="24">
        <v>1030409</v>
      </c>
      <c r="B419" s="33" t="s">
        <v>418</v>
      </c>
      <c r="C419" s="19">
        <f>SUM(C420:C421)</f>
        <v>0</v>
      </c>
    </row>
    <row r="420" spans="1:3" ht="17.100000000000001" customHeight="1">
      <c r="A420" s="24">
        <v>103040904</v>
      </c>
      <c r="B420" s="24" t="s">
        <v>419</v>
      </c>
      <c r="C420" s="26">
        <v>0</v>
      </c>
    </row>
    <row r="421" spans="1:3" ht="17.100000000000001" customHeight="1">
      <c r="A421" s="24">
        <v>103040950</v>
      </c>
      <c r="B421" s="24" t="s">
        <v>420</v>
      </c>
      <c r="C421" s="26">
        <v>0</v>
      </c>
    </row>
    <row r="422" spans="1:3" ht="17.100000000000001" customHeight="1">
      <c r="A422" s="24">
        <v>1030410</v>
      </c>
      <c r="B422" s="33" t="s">
        <v>421</v>
      </c>
      <c r="C422" s="19">
        <f>SUM(C423:C424)</f>
        <v>0</v>
      </c>
    </row>
    <row r="423" spans="1:3" ht="17.100000000000001" customHeight="1">
      <c r="A423" s="24">
        <v>103041001</v>
      </c>
      <c r="B423" s="24" t="s">
        <v>414</v>
      </c>
      <c r="C423" s="26">
        <v>0</v>
      </c>
    </row>
    <row r="424" spans="1:3" ht="17.100000000000001" customHeight="1">
      <c r="A424" s="24">
        <v>103041050</v>
      </c>
      <c r="B424" s="24" t="s">
        <v>422</v>
      </c>
      <c r="C424" s="26">
        <v>0</v>
      </c>
    </row>
    <row r="425" spans="1:3" ht="17.100000000000001" customHeight="1">
      <c r="A425" s="24">
        <v>1030411</v>
      </c>
      <c r="B425" s="33" t="s">
        <v>423</v>
      </c>
      <c r="C425" s="19">
        <f>SUM(C426:C427)</f>
        <v>0</v>
      </c>
    </row>
    <row r="426" spans="1:3" ht="17.100000000000001" customHeight="1">
      <c r="A426" s="24">
        <v>103041101</v>
      </c>
      <c r="B426" s="24" t="s">
        <v>424</v>
      </c>
      <c r="C426" s="26">
        <v>0</v>
      </c>
    </row>
    <row r="427" spans="1:3" ht="17.100000000000001" customHeight="1">
      <c r="A427" s="24">
        <v>103041150</v>
      </c>
      <c r="B427" s="24" t="s">
        <v>425</v>
      </c>
      <c r="C427" s="26">
        <v>0</v>
      </c>
    </row>
    <row r="428" spans="1:3" ht="17.100000000000001" customHeight="1">
      <c r="A428" s="24">
        <v>1030413</v>
      </c>
      <c r="B428" s="33" t="s">
        <v>426</v>
      </c>
      <c r="C428" s="19">
        <f>SUM(C429:C431)</f>
        <v>0</v>
      </c>
    </row>
    <row r="429" spans="1:3" ht="17.100000000000001" customHeight="1">
      <c r="A429" s="24">
        <v>103041301</v>
      </c>
      <c r="B429" s="24" t="s">
        <v>427</v>
      </c>
      <c r="C429" s="26">
        <v>0</v>
      </c>
    </row>
    <row r="430" spans="1:3" ht="17.100000000000001" customHeight="1">
      <c r="A430" s="24">
        <v>103041303</v>
      </c>
      <c r="B430" s="24" t="s">
        <v>428</v>
      </c>
      <c r="C430" s="26">
        <v>0</v>
      </c>
    </row>
    <row r="431" spans="1:3" ht="17.100000000000001" customHeight="1">
      <c r="A431" s="24">
        <v>103041350</v>
      </c>
      <c r="B431" s="24" t="s">
        <v>429</v>
      </c>
      <c r="C431" s="26">
        <v>0</v>
      </c>
    </row>
    <row r="432" spans="1:3" ht="17.100000000000001" customHeight="1">
      <c r="A432" s="24">
        <v>1030414</v>
      </c>
      <c r="B432" s="33" t="s">
        <v>430</v>
      </c>
      <c r="C432" s="19">
        <f>SUM(C433:C434)</f>
        <v>0</v>
      </c>
    </row>
    <row r="433" spans="1:3" ht="17.100000000000001" customHeight="1">
      <c r="A433" s="24">
        <v>103041403</v>
      </c>
      <c r="B433" s="24" t="s">
        <v>431</v>
      </c>
      <c r="C433" s="26">
        <v>0</v>
      </c>
    </row>
    <row r="434" spans="1:3" ht="17.100000000000001" customHeight="1">
      <c r="A434" s="24">
        <v>103041450</v>
      </c>
      <c r="B434" s="24" t="s">
        <v>432</v>
      </c>
      <c r="C434" s="26">
        <v>0</v>
      </c>
    </row>
    <row r="435" spans="1:3" ht="17.100000000000001" customHeight="1">
      <c r="A435" s="24">
        <v>1030415</v>
      </c>
      <c r="B435" s="33" t="s">
        <v>433</v>
      </c>
      <c r="C435" s="19">
        <f>C436</f>
        <v>0</v>
      </c>
    </row>
    <row r="436" spans="1:3" ht="17.100000000000001" customHeight="1">
      <c r="A436" s="24">
        <v>103041550</v>
      </c>
      <c r="B436" s="24" t="s">
        <v>434</v>
      </c>
      <c r="C436" s="26">
        <v>0</v>
      </c>
    </row>
    <row r="437" spans="1:3" ht="17.100000000000001" customHeight="1">
      <c r="A437" s="24">
        <v>1030416</v>
      </c>
      <c r="B437" s="33" t="s">
        <v>435</v>
      </c>
      <c r="C437" s="19">
        <f>SUM(C438:C452)</f>
        <v>0</v>
      </c>
    </row>
    <row r="438" spans="1:3" ht="17.100000000000001" customHeight="1">
      <c r="A438" s="24">
        <v>103041601</v>
      </c>
      <c r="B438" s="24" t="s">
        <v>436</v>
      </c>
      <c r="C438" s="26">
        <v>0</v>
      </c>
    </row>
    <row r="439" spans="1:3" ht="17.100000000000001" customHeight="1">
      <c r="A439" s="24">
        <v>103041602</v>
      </c>
      <c r="B439" s="24" t="s">
        <v>437</v>
      </c>
      <c r="C439" s="26">
        <v>0</v>
      </c>
    </row>
    <row r="440" spans="1:3" ht="17.100000000000001" customHeight="1">
      <c r="A440" s="24">
        <v>103041603</v>
      </c>
      <c r="B440" s="24" t="s">
        <v>438</v>
      </c>
      <c r="C440" s="26">
        <v>0</v>
      </c>
    </row>
    <row r="441" spans="1:3" ht="17.100000000000001" customHeight="1">
      <c r="A441" s="24">
        <v>103041604</v>
      </c>
      <c r="B441" s="24" t="s">
        <v>439</v>
      </c>
      <c r="C441" s="26">
        <v>0</v>
      </c>
    </row>
    <row r="442" spans="1:3" ht="17.100000000000001" customHeight="1">
      <c r="A442" s="24">
        <v>103041605</v>
      </c>
      <c r="B442" s="24" t="s">
        <v>440</v>
      </c>
      <c r="C442" s="26">
        <v>0</v>
      </c>
    </row>
    <row r="443" spans="1:3" ht="17.100000000000001" customHeight="1">
      <c r="A443" s="24">
        <v>103041606</v>
      </c>
      <c r="B443" s="24" t="s">
        <v>441</v>
      </c>
      <c r="C443" s="26">
        <v>0</v>
      </c>
    </row>
    <row r="444" spans="1:3" ht="17.100000000000001" customHeight="1">
      <c r="A444" s="24">
        <v>103041607</v>
      </c>
      <c r="B444" s="24" t="s">
        <v>442</v>
      </c>
      <c r="C444" s="26">
        <v>0</v>
      </c>
    </row>
    <row r="445" spans="1:3" ht="17.100000000000001" customHeight="1">
      <c r="A445" s="24">
        <v>103041608</v>
      </c>
      <c r="B445" s="24" t="s">
        <v>414</v>
      </c>
      <c r="C445" s="26">
        <v>0</v>
      </c>
    </row>
    <row r="446" spans="1:3" ht="17.100000000000001" customHeight="1">
      <c r="A446" s="24">
        <v>103041610</v>
      </c>
      <c r="B446" s="24" t="s">
        <v>443</v>
      </c>
      <c r="C446" s="26">
        <v>0</v>
      </c>
    </row>
    <row r="447" spans="1:3" ht="17.100000000000001" customHeight="1">
      <c r="A447" s="24">
        <v>103041612</v>
      </c>
      <c r="B447" s="24" t="s">
        <v>444</v>
      </c>
      <c r="C447" s="26">
        <v>0</v>
      </c>
    </row>
    <row r="448" spans="1:3" ht="17.100000000000001" customHeight="1">
      <c r="A448" s="24">
        <v>103041613</v>
      </c>
      <c r="B448" s="24" t="s">
        <v>445</v>
      </c>
      <c r="C448" s="26">
        <v>0</v>
      </c>
    </row>
    <row r="449" spans="1:3" ht="17.100000000000001" customHeight="1">
      <c r="A449" s="24">
        <v>103041614</v>
      </c>
      <c r="B449" s="24" t="s">
        <v>446</v>
      </c>
      <c r="C449" s="26">
        <v>0</v>
      </c>
    </row>
    <row r="450" spans="1:3" ht="17.100000000000001" customHeight="1">
      <c r="A450" s="24">
        <v>103041616</v>
      </c>
      <c r="B450" s="24" t="s">
        <v>447</v>
      </c>
      <c r="C450" s="26">
        <v>0</v>
      </c>
    </row>
    <row r="451" spans="1:3" ht="17.100000000000001" customHeight="1">
      <c r="A451" s="24">
        <v>103041617</v>
      </c>
      <c r="B451" s="24" t="s">
        <v>448</v>
      </c>
      <c r="C451" s="26">
        <v>0</v>
      </c>
    </row>
    <row r="452" spans="1:3" ht="17.100000000000001" customHeight="1">
      <c r="A452" s="24">
        <v>103041650</v>
      </c>
      <c r="B452" s="24" t="s">
        <v>449</v>
      </c>
      <c r="C452" s="26">
        <v>0</v>
      </c>
    </row>
    <row r="453" spans="1:3" ht="17.100000000000001" customHeight="1">
      <c r="A453" s="24">
        <v>1030417</v>
      </c>
      <c r="B453" s="33" t="s">
        <v>450</v>
      </c>
      <c r="C453" s="19">
        <f>SUM(C454:C456)</f>
        <v>0</v>
      </c>
    </row>
    <row r="454" spans="1:3" ht="17.100000000000001" customHeight="1">
      <c r="A454" s="24">
        <v>103041703</v>
      </c>
      <c r="B454" s="24" t="s">
        <v>451</v>
      </c>
      <c r="C454" s="26">
        <v>0</v>
      </c>
    </row>
    <row r="455" spans="1:3" ht="17.100000000000001" customHeight="1">
      <c r="A455" s="24">
        <v>103041704</v>
      </c>
      <c r="B455" s="24" t="s">
        <v>414</v>
      </c>
      <c r="C455" s="26">
        <v>0</v>
      </c>
    </row>
    <row r="456" spans="1:3" ht="17.100000000000001" customHeight="1">
      <c r="A456" s="24">
        <v>103041750</v>
      </c>
      <c r="B456" s="24" t="s">
        <v>452</v>
      </c>
      <c r="C456" s="26">
        <v>0</v>
      </c>
    </row>
    <row r="457" spans="1:3" ht="17.100000000000001" customHeight="1">
      <c r="A457" s="24">
        <v>1030418</v>
      </c>
      <c r="B457" s="33" t="s">
        <v>453</v>
      </c>
      <c r="C457" s="19">
        <f>C458</f>
        <v>0</v>
      </c>
    </row>
    <row r="458" spans="1:3" ht="17.100000000000001" customHeight="1">
      <c r="A458" s="24">
        <v>103041850</v>
      </c>
      <c r="B458" s="24" t="s">
        <v>454</v>
      </c>
      <c r="C458" s="26">
        <v>0</v>
      </c>
    </row>
    <row r="459" spans="1:3" ht="17.100000000000001" customHeight="1">
      <c r="A459" s="24">
        <v>1030419</v>
      </c>
      <c r="B459" s="33" t="s">
        <v>455</v>
      </c>
      <c r="C459" s="19">
        <f>C460</f>
        <v>0</v>
      </c>
    </row>
    <row r="460" spans="1:3" ht="17.100000000000001" customHeight="1">
      <c r="A460" s="24">
        <v>103041950</v>
      </c>
      <c r="B460" s="24" t="s">
        <v>456</v>
      </c>
      <c r="C460" s="26">
        <v>0</v>
      </c>
    </row>
    <row r="461" spans="1:3" ht="17.100000000000001" customHeight="1">
      <c r="A461" s="24">
        <v>1030420</v>
      </c>
      <c r="B461" s="33" t="s">
        <v>457</v>
      </c>
      <c r="C461" s="19">
        <f>C462</f>
        <v>0</v>
      </c>
    </row>
    <row r="462" spans="1:3" ht="17.100000000000001" customHeight="1">
      <c r="A462" s="24">
        <v>103042050</v>
      </c>
      <c r="B462" s="24" t="s">
        <v>458</v>
      </c>
      <c r="C462" s="26">
        <v>0</v>
      </c>
    </row>
    <row r="463" spans="1:3" ht="17.100000000000001" customHeight="1">
      <c r="A463" s="24">
        <v>1030422</v>
      </c>
      <c r="B463" s="33" t="s">
        <v>459</v>
      </c>
      <c r="C463" s="19">
        <f>C464</f>
        <v>0</v>
      </c>
    </row>
    <row r="464" spans="1:3" ht="17.100000000000001" customHeight="1">
      <c r="A464" s="24">
        <v>103042250</v>
      </c>
      <c r="B464" s="24" t="s">
        <v>460</v>
      </c>
      <c r="C464" s="26">
        <v>0</v>
      </c>
    </row>
    <row r="465" spans="1:3" ht="17.100000000000001" customHeight="1">
      <c r="A465" s="24">
        <v>1030423</v>
      </c>
      <c r="B465" s="33" t="s">
        <v>461</v>
      </c>
      <c r="C465" s="19">
        <f>C466</f>
        <v>0</v>
      </c>
    </row>
    <row r="466" spans="1:3" ht="17.100000000000001" customHeight="1">
      <c r="A466" s="24">
        <v>103042350</v>
      </c>
      <c r="B466" s="24" t="s">
        <v>462</v>
      </c>
      <c r="C466" s="26">
        <v>0</v>
      </c>
    </row>
    <row r="467" spans="1:3" ht="17.100000000000001" customHeight="1">
      <c r="A467" s="24">
        <v>1030424</v>
      </c>
      <c r="B467" s="33" t="s">
        <v>463</v>
      </c>
      <c r="C467" s="19">
        <f>SUM(C468:C469)</f>
        <v>1478</v>
      </c>
    </row>
    <row r="468" spans="1:3" ht="17.100000000000001" customHeight="1">
      <c r="A468" s="24">
        <v>103042401</v>
      </c>
      <c r="B468" s="24" t="s">
        <v>464</v>
      </c>
      <c r="C468" s="26">
        <v>1478</v>
      </c>
    </row>
    <row r="469" spans="1:3" ht="17.100000000000001" customHeight="1">
      <c r="A469" s="24">
        <v>103042450</v>
      </c>
      <c r="B469" s="24" t="s">
        <v>465</v>
      </c>
      <c r="C469" s="26">
        <v>0</v>
      </c>
    </row>
    <row r="470" spans="1:3" ht="17.100000000000001" customHeight="1">
      <c r="A470" s="24">
        <v>1030425</v>
      </c>
      <c r="B470" s="33" t="s">
        <v>466</v>
      </c>
      <c r="C470" s="19">
        <f>SUM(C471:C476)</f>
        <v>0</v>
      </c>
    </row>
    <row r="471" spans="1:3" ht="17.100000000000001" customHeight="1">
      <c r="A471" s="24">
        <v>103042502</v>
      </c>
      <c r="B471" s="24" t="s">
        <v>467</v>
      </c>
      <c r="C471" s="26">
        <v>0</v>
      </c>
    </row>
    <row r="472" spans="1:3" ht="17.100000000000001" customHeight="1">
      <c r="A472" s="24">
        <v>103042504</v>
      </c>
      <c r="B472" s="24" t="s">
        <v>427</v>
      </c>
      <c r="C472" s="26">
        <v>0</v>
      </c>
    </row>
    <row r="473" spans="1:3" ht="17.100000000000001" customHeight="1">
      <c r="A473" s="24">
        <v>103042506</v>
      </c>
      <c r="B473" s="24" t="s">
        <v>468</v>
      </c>
      <c r="C473" s="26">
        <v>0</v>
      </c>
    </row>
    <row r="474" spans="1:3" ht="17.100000000000001" customHeight="1">
      <c r="A474" s="24">
        <v>103042507</v>
      </c>
      <c r="B474" s="24" t="s">
        <v>469</v>
      </c>
      <c r="C474" s="26">
        <v>0</v>
      </c>
    </row>
    <row r="475" spans="1:3" ht="17.100000000000001" customHeight="1">
      <c r="A475" s="24">
        <v>103042508</v>
      </c>
      <c r="B475" s="24" t="s">
        <v>470</v>
      </c>
      <c r="C475" s="26">
        <v>0</v>
      </c>
    </row>
    <row r="476" spans="1:3" ht="17.100000000000001" customHeight="1">
      <c r="A476" s="24">
        <v>103042550</v>
      </c>
      <c r="B476" s="24" t="s">
        <v>471</v>
      </c>
      <c r="C476" s="26">
        <v>0</v>
      </c>
    </row>
    <row r="477" spans="1:3" ht="17.100000000000001" customHeight="1">
      <c r="A477" s="24">
        <v>1030426</v>
      </c>
      <c r="B477" s="33" t="s">
        <v>472</v>
      </c>
      <c r="C477" s="19">
        <f>C478</f>
        <v>0</v>
      </c>
    </row>
    <row r="478" spans="1:3" ht="17.100000000000001" customHeight="1">
      <c r="A478" s="24">
        <v>103042650</v>
      </c>
      <c r="B478" s="24" t="s">
        <v>473</v>
      </c>
      <c r="C478" s="26">
        <v>0</v>
      </c>
    </row>
    <row r="479" spans="1:3" ht="17.100000000000001" customHeight="1">
      <c r="A479" s="24">
        <v>1030427</v>
      </c>
      <c r="B479" s="33" t="s">
        <v>474</v>
      </c>
      <c r="C479" s="19">
        <f>SUM(C480:C484)</f>
        <v>33</v>
      </c>
    </row>
    <row r="480" spans="1:3" ht="17.100000000000001" customHeight="1">
      <c r="A480" s="24">
        <v>103042706</v>
      </c>
      <c r="B480" s="24" t="s">
        <v>475</v>
      </c>
      <c r="C480" s="26">
        <v>0</v>
      </c>
    </row>
    <row r="481" spans="1:3" ht="17.100000000000001" customHeight="1">
      <c r="A481" s="24">
        <v>103042707</v>
      </c>
      <c r="B481" s="24" t="s">
        <v>476</v>
      </c>
      <c r="C481" s="26">
        <v>0</v>
      </c>
    </row>
    <row r="482" spans="1:3" ht="17.100000000000001" customHeight="1">
      <c r="A482" s="24">
        <v>103042750</v>
      </c>
      <c r="B482" s="24" t="s">
        <v>477</v>
      </c>
      <c r="C482" s="26">
        <v>33</v>
      </c>
    </row>
    <row r="483" spans="1:3" ht="17.100000000000001" customHeight="1">
      <c r="A483" s="24">
        <v>103042751</v>
      </c>
      <c r="B483" s="24" t="s">
        <v>478</v>
      </c>
      <c r="C483" s="26">
        <v>0</v>
      </c>
    </row>
    <row r="484" spans="1:3" ht="17.100000000000001" customHeight="1">
      <c r="A484" s="24">
        <v>103042752</v>
      </c>
      <c r="B484" s="24" t="s">
        <v>479</v>
      </c>
      <c r="C484" s="26">
        <v>0</v>
      </c>
    </row>
    <row r="485" spans="1:3" ht="17.100000000000001" customHeight="1">
      <c r="A485" s="24">
        <v>1030428</v>
      </c>
      <c r="B485" s="33" t="s">
        <v>480</v>
      </c>
      <c r="C485" s="19">
        <f>C486</f>
        <v>0</v>
      </c>
    </row>
    <row r="486" spans="1:3" ht="17.100000000000001" customHeight="1">
      <c r="A486" s="24">
        <v>103042850</v>
      </c>
      <c r="B486" s="24" t="s">
        <v>481</v>
      </c>
      <c r="C486" s="26">
        <v>0</v>
      </c>
    </row>
    <row r="487" spans="1:3" ht="17.100000000000001" customHeight="1">
      <c r="A487" s="24">
        <v>1030429</v>
      </c>
      <c r="B487" s="33" t="s">
        <v>482</v>
      </c>
      <c r="C487" s="19">
        <f>SUM(C488:C490)</f>
        <v>0</v>
      </c>
    </row>
    <row r="488" spans="1:3" ht="17.100000000000001" customHeight="1">
      <c r="A488" s="24">
        <v>103042907</v>
      </c>
      <c r="B488" s="24" t="s">
        <v>483</v>
      </c>
      <c r="C488" s="26">
        <v>0</v>
      </c>
    </row>
    <row r="489" spans="1:3" ht="17.100000000000001" customHeight="1">
      <c r="A489" s="24">
        <v>103042908</v>
      </c>
      <c r="B489" s="24" t="s">
        <v>484</v>
      </c>
      <c r="C489" s="26">
        <v>0</v>
      </c>
    </row>
    <row r="490" spans="1:3" ht="17.100000000000001" customHeight="1">
      <c r="A490" s="24">
        <v>103042950</v>
      </c>
      <c r="B490" s="24" t="s">
        <v>485</v>
      </c>
      <c r="C490" s="26">
        <v>0</v>
      </c>
    </row>
    <row r="491" spans="1:3" ht="17.100000000000001" customHeight="1">
      <c r="A491" s="24">
        <v>1030430</v>
      </c>
      <c r="B491" s="33" t="s">
        <v>486</v>
      </c>
      <c r="C491" s="19">
        <f>C492</f>
        <v>0</v>
      </c>
    </row>
    <row r="492" spans="1:3" ht="17.100000000000001" customHeight="1">
      <c r="A492" s="24">
        <v>103043050</v>
      </c>
      <c r="B492" s="24" t="s">
        <v>487</v>
      </c>
      <c r="C492" s="26">
        <v>0</v>
      </c>
    </row>
    <row r="493" spans="1:3" ht="17.100000000000001" customHeight="1">
      <c r="A493" s="24">
        <v>1030431</v>
      </c>
      <c r="B493" s="33" t="s">
        <v>488</v>
      </c>
      <c r="C493" s="19">
        <f>SUM(C494:C495)</f>
        <v>0</v>
      </c>
    </row>
    <row r="494" spans="1:3" ht="17.100000000000001" customHeight="1">
      <c r="A494" s="24">
        <v>103043101</v>
      </c>
      <c r="B494" s="24" t="s">
        <v>489</v>
      </c>
      <c r="C494" s="26">
        <v>0</v>
      </c>
    </row>
    <row r="495" spans="1:3" ht="17.100000000000001" customHeight="1">
      <c r="A495" s="24">
        <v>103043150</v>
      </c>
      <c r="B495" s="24" t="s">
        <v>490</v>
      </c>
      <c r="C495" s="26">
        <v>0</v>
      </c>
    </row>
    <row r="496" spans="1:3" ht="17.100000000000001" customHeight="1">
      <c r="A496" s="24">
        <v>1030432</v>
      </c>
      <c r="B496" s="33" t="s">
        <v>491</v>
      </c>
      <c r="C496" s="19">
        <f>SUM(C497:C502)</f>
        <v>668</v>
      </c>
    </row>
    <row r="497" spans="1:3" ht="17.100000000000001" customHeight="1">
      <c r="A497" s="24">
        <v>103043204</v>
      </c>
      <c r="B497" s="24" t="s">
        <v>492</v>
      </c>
      <c r="C497" s="26">
        <v>0</v>
      </c>
    </row>
    <row r="498" spans="1:3" ht="17.100000000000001" customHeight="1">
      <c r="A498" s="24">
        <v>103043205</v>
      </c>
      <c r="B498" s="24" t="s">
        <v>493</v>
      </c>
      <c r="C498" s="26">
        <v>0</v>
      </c>
    </row>
    <row r="499" spans="1:3" ht="17.100000000000001" customHeight="1">
      <c r="A499" s="24">
        <v>103043208</v>
      </c>
      <c r="B499" s="24" t="s">
        <v>494</v>
      </c>
      <c r="C499" s="26">
        <v>621</v>
      </c>
    </row>
    <row r="500" spans="1:3" ht="17.100000000000001" customHeight="1">
      <c r="A500" s="24">
        <v>103043209</v>
      </c>
      <c r="B500" s="24" t="s">
        <v>495</v>
      </c>
      <c r="C500" s="26">
        <v>0</v>
      </c>
    </row>
    <row r="501" spans="1:3" ht="17.100000000000001" customHeight="1">
      <c r="A501" s="24">
        <v>103043211</v>
      </c>
      <c r="B501" s="24" t="s">
        <v>496</v>
      </c>
      <c r="C501" s="26">
        <v>47</v>
      </c>
    </row>
    <row r="502" spans="1:3" ht="17.100000000000001" customHeight="1">
      <c r="A502" s="24">
        <v>103043250</v>
      </c>
      <c r="B502" s="24" t="s">
        <v>497</v>
      </c>
      <c r="C502" s="26">
        <v>0</v>
      </c>
    </row>
    <row r="503" spans="1:3" ht="17.100000000000001" customHeight="1">
      <c r="A503" s="24">
        <v>1030433</v>
      </c>
      <c r="B503" s="33" t="s">
        <v>498</v>
      </c>
      <c r="C503" s="19">
        <f>SUM(C504:C508)</f>
        <v>16</v>
      </c>
    </row>
    <row r="504" spans="1:3" ht="17.100000000000001" customHeight="1">
      <c r="A504" s="24">
        <v>103043306</v>
      </c>
      <c r="B504" s="24" t="s">
        <v>499</v>
      </c>
      <c r="C504" s="26">
        <v>0</v>
      </c>
    </row>
    <row r="505" spans="1:3" ht="17.100000000000001" customHeight="1">
      <c r="A505" s="24">
        <v>103043310</v>
      </c>
      <c r="B505" s="24" t="s">
        <v>414</v>
      </c>
      <c r="C505" s="26">
        <v>0</v>
      </c>
    </row>
    <row r="506" spans="1:3" ht="17.100000000000001" customHeight="1">
      <c r="A506" s="24">
        <v>103043311</v>
      </c>
      <c r="B506" s="24" t="s">
        <v>500</v>
      </c>
      <c r="C506" s="26">
        <v>0</v>
      </c>
    </row>
    <row r="507" spans="1:3" ht="17.100000000000001" customHeight="1">
      <c r="A507" s="24">
        <v>103043313</v>
      </c>
      <c r="B507" s="24" t="s">
        <v>501</v>
      </c>
      <c r="C507" s="26">
        <v>16</v>
      </c>
    </row>
    <row r="508" spans="1:3" ht="17.100000000000001" customHeight="1">
      <c r="A508" s="24">
        <v>103043350</v>
      </c>
      <c r="B508" s="24" t="s">
        <v>502</v>
      </c>
      <c r="C508" s="26">
        <v>0</v>
      </c>
    </row>
    <row r="509" spans="1:3" ht="17.100000000000001" customHeight="1">
      <c r="A509" s="24">
        <v>1030434</v>
      </c>
      <c r="B509" s="33" t="s">
        <v>503</v>
      </c>
      <c r="C509" s="19">
        <f>SUM(C510:C513)</f>
        <v>0</v>
      </c>
    </row>
    <row r="510" spans="1:3" ht="17.100000000000001" customHeight="1">
      <c r="A510" s="24">
        <v>103043401</v>
      </c>
      <c r="B510" s="24" t="s">
        <v>504</v>
      </c>
      <c r="C510" s="26">
        <v>0</v>
      </c>
    </row>
    <row r="511" spans="1:3" ht="17.100000000000001" customHeight="1">
      <c r="A511" s="24">
        <v>103043402</v>
      </c>
      <c r="B511" s="24" t="s">
        <v>505</v>
      </c>
      <c r="C511" s="26">
        <v>0</v>
      </c>
    </row>
    <row r="512" spans="1:3" ht="17.100000000000001" customHeight="1">
      <c r="A512" s="24">
        <v>103043403</v>
      </c>
      <c r="B512" s="24" t="s">
        <v>506</v>
      </c>
      <c r="C512" s="26">
        <v>0</v>
      </c>
    </row>
    <row r="513" spans="1:3" ht="17.100000000000001" customHeight="1">
      <c r="A513" s="24">
        <v>103043450</v>
      </c>
      <c r="B513" s="24" t="s">
        <v>507</v>
      </c>
      <c r="C513" s="26">
        <v>0</v>
      </c>
    </row>
    <row r="514" spans="1:3" ht="17.100000000000001" customHeight="1">
      <c r="A514" s="24">
        <v>1030435</v>
      </c>
      <c r="B514" s="33" t="s">
        <v>508</v>
      </c>
      <c r="C514" s="19">
        <f>SUM(C515:C520)</f>
        <v>33</v>
      </c>
    </row>
    <row r="515" spans="1:3" ht="17.100000000000001" customHeight="1">
      <c r="A515" s="24">
        <v>103043503</v>
      </c>
      <c r="B515" s="24" t="s">
        <v>509</v>
      </c>
      <c r="C515" s="26">
        <v>0</v>
      </c>
    </row>
    <row r="516" spans="1:3" ht="17.100000000000001" customHeight="1">
      <c r="A516" s="24">
        <v>103043504</v>
      </c>
      <c r="B516" s="24" t="s">
        <v>510</v>
      </c>
      <c r="C516" s="26">
        <v>0</v>
      </c>
    </row>
    <row r="517" spans="1:3" ht="17.100000000000001" customHeight="1">
      <c r="A517" s="24">
        <v>103043506</v>
      </c>
      <c r="B517" s="24" t="s">
        <v>414</v>
      </c>
      <c r="C517" s="26">
        <v>0</v>
      </c>
    </row>
    <row r="518" spans="1:3" ht="17.100000000000001" customHeight="1">
      <c r="A518" s="24">
        <v>103043507</v>
      </c>
      <c r="B518" s="24" t="s">
        <v>511</v>
      </c>
      <c r="C518" s="26">
        <v>0</v>
      </c>
    </row>
    <row r="519" spans="1:3" ht="17.100000000000001" customHeight="1">
      <c r="A519" s="24">
        <v>103043508</v>
      </c>
      <c r="B519" s="24" t="s">
        <v>512</v>
      </c>
      <c r="C519" s="26">
        <v>33</v>
      </c>
    </row>
    <row r="520" spans="1:3" ht="17.100000000000001" customHeight="1">
      <c r="A520" s="24">
        <v>103043550</v>
      </c>
      <c r="B520" s="24" t="s">
        <v>513</v>
      </c>
      <c r="C520" s="26">
        <v>0</v>
      </c>
    </row>
    <row r="521" spans="1:3" ht="17.100000000000001" customHeight="1">
      <c r="A521" s="24">
        <v>1030436</v>
      </c>
      <c r="B521" s="33" t="s">
        <v>514</v>
      </c>
      <c r="C521" s="19">
        <f>SUM(C522:C523)</f>
        <v>0</v>
      </c>
    </row>
    <row r="522" spans="1:3" ht="17.100000000000001" customHeight="1">
      <c r="A522" s="24">
        <v>103043604</v>
      </c>
      <c r="B522" s="24" t="s">
        <v>515</v>
      </c>
      <c r="C522" s="26">
        <v>0</v>
      </c>
    </row>
    <row r="523" spans="1:3" ht="17.100000000000001" customHeight="1">
      <c r="A523" s="24">
        <v>103043650</v>
      </c>
      <c r="B523" s="24" t="s">
        <v>516</v>
      </c>
      <c r="C523" s="26">
        <v>0</v>
      </c>
    </row>
    <row r="524" spans="1:3" ht="17.100000000000001" customHeight="1">
      <c r="A524" s="24">
        <v>1030437</v>
      </c>
      <c r="B524" s="33" t="s">
        <v>517</v>
      </c>
      <c r="C524" s="19">
        <f>SUM(C525:C527)</f>
        <v>0</v>
      </c>
    </row>
    <row r="525" spans="1:3" ht="17.100000000000001" customHeight="1">
      <c r="A525" s="24">
        <v>103043701</v>
      </c>
      <c r="B525" s="24" t="s">
        <v>518</v>
      </c>
      <c r="C525" s="26">
        <v>0</v>
      </c>
    </row>
    <row r="526" spans="1:3" ht="17.100000000000001" customHeight="1">
      <c r="A526" s="24">
        <v>103043702</v>
      </c>
      <c r="B526" s="24" t="s">
        <v>519</v>
      </c>
      <c r="C526" s="26">
        <v>0</v>
      </c>
    </row>
    <row r="527" spans="1:3" ht="17.100000000000001" customHeight="1">
      <c r="A527" s="24">
        <v>103043750</v>
      </c>
      <c r="B527" s="24" t="s">
        <v>520</v>
      </c>
      <c r="C527" s="26">
        <v>0</v>
      </c>
    </row>
    <row r="528" spans="1:3" ht="17.100000000000001" customHeight="1">
      <c r="A528" s="24">
        <v>1030438</v>
      </c>
      <c r="B528" s="33" t="s">
        <v>521</v>
      </c>
      <c r="C528" s="19">
        <f>SUM(C529:C530)</f>
        <v>0</v>
      </c>
    </row>
    <row r="529" spans="1:3" ht="17.100000000000001" customHeight="1">
      <c r="A529" s="24">
        <v>103043801</v>
      </c>
      <c r="B529" s="24" t="s">
        <v>522</v>
      </c>
      <c r="C529" s="26">
        <v>0</v>
      </c>
    </row>
    <row r="530" spans="1:3" ht="17.100000000000001" customHeight="1">
      <c r="A530" s="24">
        <v>103043850</v>
      </c>
      <c r="B530" s="24" t="s">
        <v>523</v>
      </c>
      <c r="C530" s="26">
        <v>0</v>
      </c>
    </row>
    <row r="531" spans="1:3" ht="17.100000000000001" customHeight="1">
      <c r="A531" s="24">
        <v>1030440</v>
      </c>
      <c r="B531" s="33" t="s">
        <v>524</v>
      </c>
      <c r="C531" s="19">
        <f>SUM(C532:C533)</f>
        <v>0</v>
      </c>
    </row>
    <row r="532" spans="1:3" ht="17.100000000000001" customHeight="1">
      <c r="A532" s="24">
        <v>103044001</v>
      </c>
      <c r="B532" s="24" t="s">
        <v>414</v>
      </c>
      <c r="C532" s="26">
        <v>0</v>
      </c>
    </row>
    <row r="533" spans="1:3" ht="17.100000000000001" customHeight="1">
      <c r="A533" s="24">
        <v>103044050</v>
      </c>
      <c r="B533" s="24" t="s">
        <v>525</v>
      </c>
      <c r="C533" s="26">
        <v>0</v>
      </c>
    </row>
    <row r="534" spans="1:3" ht="17.100000000000001" customHeight="1">
      <c r="A534" s="24">
        <v>1030442</v>
      </c>
      <c r="B534" s="33" t="s">
        <v>526</v>
      </c>
      <c r="C534" s="19">
        <f>SUM(C535:C545)</f>
        <v>0</v>
      </c>
    </row>
    <row r="535" spans="1:3" ht="17.100000000000001" customHeight="1">
      <c r="A535" s="24">
        <v>103044202</v>
      </c>
      <c r="B535" s="24" t="s">
        <v>411</v>
      </c>
      <c r="C535" s="26">
        <v>0</v>
      </c>
    </row>
    <row r="536" spans="1:3" ht="17.100000000000001" customHeight="1">
      <c r="A536" s="24">
        <v>103044203</v>
      </c>
      <c r="B536" s="24" t="s">
        <v>414</v>
      </c>
      <c r="C536" s="26">
        <v>0</v>
      </c>
    </row>
    <row r="537" spans="1:3" ht="17.100000000000001" customHeight="1">
      <c r="A537" s="24">
        <v>103044205</v>
      </c>
      <c r="B537" s="24" t="s">
        <v>527</v>
      </c>
      <c r="C537" s="26">
        <v>0</v>
      </c>
    </row>
    <row r="538" spans="1:3" ht="17.100000000000001" customHeight="1">
      <c r="A538" s="24">
        <v>103044206</v>
      </c>
      <c r="B538" s="24" t="s">
        <v>528</v>
      </c>
      <c r="C538" s="26">
        <v>0</v>
      </c>
    </row>
    <row r="539" spans="1:3" ht="17.100000000000001" customHeight="1">
      <c r="A539" s="24">
        <v>103044208</v>
      </c>
      <c r="B539" s="24" t="s">
        <v>529</v>
      </c>
      <c r="C539" s="26">
        <v>0</v>
      </c>
    </row>
    <row r="540" spans="1:3" ht="17.100000000000001" customHeight="1">
      <c r="A540" s="24">
        <v>103044209</v>
      </c>
      <c r="B540" s="24" t="s">
        <v>530</v>
      </c>
      <c r="C540" s="26">
        <v>0</v>
      </c>
    </row>
    <row r="541" spans="1:3" ht="17.100000000000001" customHeight="1">
      <c r="A541" s="24">
        <v>103044210</v>
      </c>
      <c r="B541" s="24" t="s">
        <v>531</v>
      </c>
      <c r="C541" s="26">
        <v>0</v>
      </c>
    </row>
    <row r="542" spans="1:3" ht="17.100000000000001" customHeight="1">
      <c r="A542" s="24">
        <v>103044218</v>
      </c>
      <c r="B542" s="24" t="s">
        <v>532</v>
      </c>
      <c r="C542" s="26">
        <v>0</v>
      </c>
    </row>
    <row r="543" spans="1:3" ht="17.100000000000001" customHeight="1">
      <c r="A543" s="24">
        <v>103044220</v>
      </c>
      <c r="B543" s="24" t="s">
        <v>533</v>
      </c>
      <c r="C543" s="26">
        <v>0</v>
      </c>
    </row>
    <row r="544" spans="1:3" ht="17.100000000000001" customHeight="1">
      <c r="A544" s="24">
        <v>103044221</v>
      </c>
      <c r="B544" s="24" t="s">
        <v>534</v>
      </c>
      <c r="C544" s="26">
        <v>0</v>
      </c>
    </row>
    <row r="545" spans="1:3" ht="17.100000000000001" customHeight="1">
      <c r="A545" s="24">
        <v>103044250</v>
      </c>
      <c r="B545" s="24" t="s">
        <v>535</v>
      </c>
      <c r="C545" s="26">
        <v>0</v>
      </c>
    </row>
    <row r="546" spans="1:3" ht="17.100000000000001" customHeight="1">
      <c r="A546" s="24">
        <v>1030443</v>
      </c>
      <c r="B546" s="33" t="s">
        <v>536</v>
      </c>
      <c r="C546" s="19">
        <f>SUM(C547:C551)</f>
        <v>0</v>
      </c>
    </row>
    <row r="547" spans="1:3" ht="17.100000000000001" customHeight="1">
      <c r="A547" s="24">
        <v>103044302</v>
      </c>
      <c r="B547" s="24" t="s">
        <v>537</v>
      </c>
      <c r="C547" s="26">
        <v>0</v>
      </c>
    </row>
    <row r="548" spans="1:3" ht="17.100000000000001" customHeight="1">
      <c r="A548" s="24">
        <v>103044306</v>
      </c>
      <c r="B548" s="24" t="s">
        <v>414</v>
      </c>
      <c r="C548" s="26">
        <v>0</v>
      </c>
    </row>
    <row r="549" spans="1:3" ht="17.100000000000001" customHeight="1">
      <c r="A549" s="24">
        <v>103044307</v>
      </c>
      <c r="B549" s="24" t="s">
        <v>538</v>
      </c>
      <c r="C549" s="26">
        <v>0</v>
      </c>
    </row>
    <row r="550" spans="1:3" ht="17.100000000000001" customHeight="1">
      <c r="A550" s="24">
        <v>103044308</v>
      </c>
      <c r="B550" s="24" t="s">
        <v>539</v>
      </c>
      <c r="C550" s="26">
        <v>0</v>
      </c>
    </row>
    <row r="551" spans="1:3" ht="17.100000000000001" customHeight="1">
      <c r="A551" s="24">
        <v>103044350</v>
      </c>
      <c r="B551" s="24" t="s">
        <v>540</v>
      </c>
      <c r="C551" s="26">
        <v>0</v>
      </c>
    </row>
    <row r="552" spans="1:3" ht="17.100000000000001" customHeight="1">
      <c r="A552" s="24">
        <v>1030444</v>
      </c>
      <c r="B552" s="33" t="s">
        <v>541</v>
      </c>
      <c r="C552" s="19">
        <f>SUM(C553:C577)</f>
        <v>4</v>
      </c>
    </row>
    <row r="553" spans="1:3" ht="17.100000000000001" customHeight="1">
      <c r="A553" s="24">
        <v>103044401</v>
      </c>
      <c r="B553" s="24" t="s">
        <v>542</v>
      </c>
      <c r="C553" s="26">
        <v>0</v>
      </c>
    </row>
    <row r="554" spans="1:3" ht="17.100000000000001" customHeight="1">
      <c r="A554" s="24">
        <v>103044405</v>
      </c>
      <c r="B554" s="24" t="s">
        <v>543</v>
      </c>
      <c r="C554" s="26">
        <v>0</v>
      </c>
    </row>
    <row r="555" spans="1:3" ht="17.100000000000001" customHeight="1">
      <c r="A555" s="24">
        <v>103044407</v>
      </c>
      <c r="B555" s="24" t="s">
        <v>544</v>
      </c>
      <c r="C555" s="26">
        <v>0</v>
      </c>
    </row>
    <row r="556" spans="1:3" ht="17.100000000000001" customHeight="1">
      <c r="A556" s="24">
        <v>103044410</v>
      </c>
      <c r="B556" s="24" t="s">
        <v>545</v>
      </c>
      <c r="C556" s="26">
        <v>0</v>
      </c>
    </row>
    <row r="557" spans="1:3" ht="17.100000000000001" customHeight="1">
      <c r="A557" s="24">
        <v>103044412</v>
      </c>
      <c r="B557" s="24" t="s">
        <v>546</v>
      </c>
      <c r="C557" s="26">
        <v>0</v>
      </c>
    </row>
    <row r="558" spans="1:3" ht="17.100000000000001" customHeight="1">
      <c r="A558" s="24">
        <v>103044414</v>
      </c>
      <c r="B558" s="24" t="s">
        <v>547</v>
      </c>
      <c r="C558" s="26">
        <v>0</v>
      </c>
    </row>
    <row r="559" spans="1:3" ht="17.100000000000001" customHeight="1">
      <c r="A559" s="24">
        <v>103044416</v>
      </c>
      <c r="B559" s="24" t="s">
        <v>548</v>
      </c>
      <c r="C559" s="26">
        <v>0</v>
      </c>
    </row>
    <row r="560" spans="1:3" ht="17.100000000000001" customHeight="1">
      <c r="A560" s="24">
        <v>103044419</v>
      </c>
      <c r="B560" s="24" t="s">
        <v>549</v>
      </c>
      <c r="C560" s="26">
        <v>0</v>
      </c>
    </row>
    <row r="561" spans="1:3" ht="17.100000000000001" customHeight="1">
      <c r="A561" s="24">
        <v>103044420</v>
      </c>
      <c r="B561" s="24" t="s">
        <v>550</v>
      </c>
      <c r="C561" s="26">
        <v>0</v>
      </c>
    </row>
    <row r="562" spans="1:3" ht="17.100000000000001" customHeight="1">
      <c r="A562" s="24">
        <v>103044421</v>
      </c>
      <c r="B562" s="24" t="s">
        <v>551</v>
      </c>
      <c r="C562" s="26">
        <v>0</v>
      </c>
    </row>
    <row r="563" spans="1:3" ht="17.100000000000001" customHeight="1">
      <c r="A563" s="24">
        <v>103044422</v>
      </c>
      <c r="B563" s="24" t="s">
        <v>552</v>
      </c>
      <c r="C563" s="26">
        <v>0</v>
      </c>
    </row>
    <row r="564" spans="1:3" ht="17.100000000000001" customHeight="1">
      <c r="A564" s="24">
        <v>103044423</v>
      </c>
      <c r="B564" s="24" t="s">
        <v>553</v>
      </c>
      <c r="C564" s="26">
        <v>0</v>
      </c>
    </row>
    <row r="565" spans="1:3" ht="17.100000000000001" customHeight="1">
      <c r="A565" s="24">
        <v>103044424</v>
      </c>
      <c r="B565" s="24" t="s">
        <v>554</v>
      </c>
      <c r="C565" s="26">
        <v>0</v>
      </c>
    </row>
    <row r="566" spans="1:3" ht="17.100000000000001" customHeight="1">
      <c r="A566" s="24">
        <v>103044425</v>
      </c>
      <c r="B566" s="24" t="s">
        <v>555</v>
      </c>
      <c r="C566" s="26">
        <v>0</v>
      </c>
    </row>
    <row r="567" spans="1:3" ht="17.100000000000001" customHeight="1">
      <c r="A567" s="24">
        <v>103044426</v>
      </c>
      <c r="B567" s="24" t="s">
        <v>556</v>
      </c>
      <c r="C567" s="26">
        <v>0</v>
      </c>
    </row>
    <row r="568" spans="1:3" ht="17.100000000000001" customHeight="1">
      <c r="A568" s="24">
        <v>103044427</v>
      </c>
      <c r="B568" s="24" t="s">
        <v>557</v>
      </c>
      <c r="C568" s="26">
        <v>0</v>
      </c>
    </row>
    <row r="569" spans="1:3" ht="17.100000000000001" customHeight="1">
      <c r="A569" s="24">
        <v>103044428</v>
      </c>
      <c r="B569" s="24" t="s">
        <v>558</v>
      </c>
      <c r="C569" s="26">
        <v>0</v>
      </c>
    </row>
    <row r="570" spans="1:3" ht="17.100000000000001" customHeight="1">
      <c r="A570" s="24">
        <v>103044430</v>
      </c>
      <c r="B570" s="24" t="s">
        <v>559</v>
      </c>
      <c r="C570" s="26">
        <v>0</v>
      </c>
    </row>
    <row r="571" spans="1:3" ht="17.100000000000001" customHeight="1">
      <c r="A571" s="24">
        <v>103044431</v>
      </c>
      <c r="B571" s="24" t="s">
        <v>560</v>
      </c>
      <c r="C571" s="26">
        <v>0</v>
      </c>
    </row>
    <row r="572" spans="1:3" ht="17.100000000000001" customHeight="1">
      <c r="A572" s="24">
        <v>103044432</v>
      </c>
      <c r="B572" s="24" t="s">
        <v>561</v>
      </c>
      <c r="C572" s="26">
        <v>0</v>
      </c>
    </row>
    <row r="573" spans="1:3" ht="17.100000000000001" customHeight="1">
      <c r="A573" s="24">
        <v>103044433</v>
      </c>
      <c r="B573" s="24" t="s">
        <v>562</v>
      </c>
      <c r="C573" s="26">
        <v>0</v>
      </c>
    </row>
    <row r="574" spans="1:3" ht="17.100000000000001" customHeight="1">
      <c r="A574" s="24">
        <v>103044434</v>
      </c>
      <c r="B574" s="24" t="s">
        <v>563</v>
      </c>
      <c r="C574" s="26">
        <v>0</v>
      </c>
    </row>
    <row r="575" spans="1:3" ht="17.100000000000001" customHeight="1">
      <c r="A575" s="24">
        <v>103044435</v>
      </c>
      <c r="B575" s="24" t="s">
        <v>564</v>
      </c>
      <c r="C575" s="26">
        <v>0</v>
      </c>
    </row>
    <row r="576" spans="1:3" ht="17.100000000000001" customHeight="1">
      <c r="A576" s="24">
        <v>103044436</v>
      </c>
      <c r="B576" s="24" t="s">
        <v>565</v>
      </c>
      <c r="C576" s="26">
        <v>0</v>
      </c>
    </row>
    <row r="577" spans="1:3" ht="17.100000000000001" customHeight="1">
      <c r="A577" s="24">
        <v>103044450</v>
      </c>
      <c r="B577" s="24" t="s">
        <v>566</v>
      </c>
      <c r="C577" s="26">
        <v>4</v>
      </c>
    </row>
    <row r="578" spans="1:3" ht="17.100000000000001" customHeight="1">
      <c r="A578" s="24">
        <v>1030445</v>
      </c>
      <c r="B578" s="33" t="s">
        <v>567</v>
      </c>
      <c r="C578" s="19">
        <f>SUM(C579,C580)</f>
        <v>0</v>
      </c>
    </row>
    <row r="579" spans="1:3" ht="17.100000000000001" customHeight="1">
      <c r="A579" s="24">
        <v>103044506</v>
      </c>
      <c r="B579" s="24" t="s">
        <v>542</v>
      </c>
      <c r="C579" s="26">
        <v>0</v>
      </c>
    </row>
    <row r="580" spans="1:3" ht="17.100000000000001" customHeight="1">
      <c r="A580" s="24">
        <v>103044550</v>
      </c>
      <c r="B580" s="24" t="s">
        <v>568</v>
      </c>
      <c r="C580" s="26">
        <v>0</v>
      </c>
    </row>
    <row r="581" spans="1:3" ht="17.100000000000001" customHeight="1">
      <c r="A581" s="24">
        <v>1030446</v>
      </c>
      <c r="B581" s="33" t="s">
        <v>569</v>
      </c>
      <c r="C581" s="19">
        <f>SUM(C582:C587)</f>
        <v>0</v>
      </c>
    </row>
    <row r="582" spans="1:3" ht="17.100000000000001" customHeight="1">
      <c r="A582" s="24">
        <v>103044601</v>
      </c>
      <c r="B582" s="24" t="s">
        <v>570</v>
      </c>
      <c r="C582" s="26">
        <v>0</v>
      </c>
    </row>
    <row r="583" spans="1:3" ht="17.100000000000001" customHeight="1">
      <c r="A583" s="24">
        <v>103044602</v>
      </c>
      <c r="B583" s="24" t="s">
        <v>571</v>
      </c>
      <c r="C583" s="26">
        <v>0</v>
      </c>
    </row>
    <row r="584" spans="1:3" ht="17.100000000000001" customHeight="1">
      <c r="A584" s="24">
        <v>103044607</v>
      </c>
      <c r="B584" s="24" t="s">
        <v>572</v>
      </c>
      <c r="C584" s="26">
        <v>0</v>
      </c>
    </row>
    <row r="585" spans="1:3" ht="17.100000000000001" customHeight="1">
      <c r="A585" s="24">
        <v>103044608</v>
      </c>
      <c r="B585" s="24" t="s">
        <v>414</v>
      </c>
      <c r="C585" s="26">
        <v>0</v>
      </c>
    </row>
    <row r="586" spans="1:3" ht="17.100000000000001" customHeight="1">
      <c r="A586" s="24">
        <v>103044609</v>
      </c>
      <c r="B586" s="24" t="s">
        <v>573</v>
      </c>
      <c r="C586" s="26">
        <v>0</v>
      </c>
    </row>
    <row r="587" spans="1:3" ht="17.100000000000001" customHeight="1">
      <c r="A587" s="24">
        <v>103044650</v>
      </c>
      <c r="B587" s="24" t="s">
        <v>574</v>
      </c>
      <c r="C587" s="26">
        <v>0</v>
      </c>
    </row>
    <row r="588" spans="1:3" ht="17.100000000000001" customHeight="1">
      <c r="A588" s="24">
        <v>1030447</v>
      </c>
      <c r="B588" s="33" t="s">
        <v>575</v>
      </c>
      <c r="C588" s="19">
        <f>SUM(C589:C599)</f>
        <v>0</v>
      </c>
    </row>
    <row r="589" spans="1:3" ht="17.100000000000001" customHeight="1">
      <c r="A589" s="24">
        <v>103044706</v>
      </c>
      <c r="B589" s="24" t="s">
        <v>576</v>
      </c>
      <c r="C589" s="26">
        <v>0</v>
      </c>
    </row>
    <row r="590" spans="1:3" ht="17.100000000000001" customHeight="1">
      <c r="A590" s="24">
        <v>103044707</v>
      </c>
      <c r="B590" s="24" t="s">
        <v>577</v>
      </c>
      <c r="C590" s="26">
        <v>0</v>
      </c>
    </row>
    <row r="591" spans="1:3" ht="17.100000000000001" customHeight="1">
      <c r="A591" s="24">
        <v>103044709</v>
      </c>
      <c r="B591" s="24" t="s">
        <v>578</v>
      </c>
      <c r="C591" s="26">
        <v>0</v>
      </c>
    </row>
    <row r="592" spans="1:3" ht="17.100000000000001" customHeight="1">
      <c r="A592" s="24">
        <v>103044710</v>
      </c>
      <c r="B592" s="24" t="s">
        <v>579</v>
      </c>
      <c r="C592" s="26">
        <v>0</v>
      </c>
    </row>
    <row r="593" spans="1:3" ht="17.100000000000001" customHeight="1">
      <c r="A593" s="24">
        <v>103044711</v>
      </c>
      <c r="B593" s="24" t="s">
        <v>580</v>
      </c>
      <c r="C593" s="26">
        <v>0</v>
      </c>
    </row>
    <row r="594" spans="1:3" ht="17.100000000000001" customHeight="1">
      <c r="A594" s="24">
        <v>103044712</v>
      </c>
      <c r="B594" s="24" t="s">
        <v>581</v>
      </c>
      <c r="C594" s="26">
        <v>0</v>
      </c>
    </row>
    <row r="595" spans="1:3" ht="17.100000000000001" customHeight="1">
      <c r="A595" s="24">
        <v>103044713</v>
      </c>
      <c r="B595" s="24" t="s">
        <v>414</v>
      </c>
      <c r="C595" s="26">
        <v>0</v>
      </c>
    </row>
    <row r="596" spans="1:3" ht="17.100000000000001" customHeight="1">
      <c r="A596" s="24">
        <v>103044715</v>
      </c>
      <c r="B596" s="24" t="s">
        <v>582</v>
      </c>
      <c r="C596" s="26">
        <v>0</v>
      </c>
    </row>
    <row r="597" spans="1:3" ht="17.100000000000001" customHeight="1">
      <c r="A597" s="24">
        <v>103044730</v>
      </c>
      <c r="B597" s="24" t="s">
        <v>583</v>
      </c>
      <c r="C597" s="26">
        <v>0</v>
      </c>
    </row>
    <row r="598" spans="1:3" ht="17.100000000000001" customHeight="1">
      <c r="A598" s="24">
        <v>103044731</v>
      </c>
      <c r="B598" s="24" t="s">
        <v>584</v>
      </c>
      <c r="C598" s="26">
        <v>0</v>
      </c>
    </row>
    <row r="599" spans="1:3" ht="17.100000000000001" customHeight="1">
      <c r="A599" s="24">
        <v>103044750</v>
      </c>
      <c r="B599" s="24" t="s">
        <v>585</v>
      </c>
      <c r="C599" s="26">
        <v>0</v>
      </c>
    </row>
    <row r="600" spans="1:3" ht="17.100000000000001" customHeight="1">
      <c r="A600" s="24">
        <v>1030448</v>
      </c>
      <c r="B600" s="33" t="s">
        <v>586</v>
      </c>
      <c r="C600" s="19">
        <f>SUM(C601:C610)</f>
        <v>0</v>
      </c>
    </row>
    <row r="601" spans="1:3" ht="17.100000000000001" customHeight="1">
      <c r="A601" s="24">
        <v>103044801</v>
      </c>
      <c r="B601" s="24" t="s">
        <v>587</v>
      </c>
      <c r="C601" s="26">
        <v>0</v>
      </c>
    </row>
    <row r="602" spans="1:3" ht="17.100000000000001" customHeight="1">
      <c r="A602" s="24">
        <v>103044802</v>
      </c>
      <c r="B602" s="24" t="s">
        <v>588</v>
      </c>
      <c r="C602" s="26">
        <v>0</v>
      </c>
    </row>
    <row r="603" spans="1:3" ht="17.100000000000001" customHeight="1">
      <c r="A603" s="24">
        <v>103044803</v>
      </c>
      <c r="B603" s="24" t="s">
        <v>589</v>
      </c>
      <c r="C603" s="26">
        <v>0</v>
      </c>
    </row>
    <row r="604" spans="1:3" ht="17.100000000000001" customHeight="1">
      <c r="A604" s="24">
        <v>103044804</v>
      </c>
      <c r="B604" s="24" t="s">
        <v>590</v>
      </c>
      <c r="C604" s="26">
        <v>0</v>
      </c>
    </row>
    <row r="605" spans="1:3" ht="17.100000000000001" customHeight="1">
      <c r="A605" s="24">
        <v>103044805</v>
      </c>
      <c r="B605" s="24" t="s">
        <v>591</v>
      </c>
      <c r="C605" s="26">
        <v>0</v>
      </c>
    </row>
    <row r="606" spans="1:3" ht="17.100000000000001" customHeight="1">
      <c r="A606" s="24">
        <v>103044806</v>
      </c>
      <c r="B606" s="24" t="s">
        <v>592</v>
      </c>
      <c r="C606" s="26">
        <v>0</v>
      </c>
    </row>
    <row r="607" spans="1:3" ht="17.100000000000001" customHeight="1">
      <c r="A607" s="24">
        <v>103044807</v>
      </c>
      <c r="B607" s="24" t="s">
        <v>593</v>
      </c>
      <c r="C607" s="26">
        <v>0</v>
      </c>
    </row>
    <row r="608" spans="1:3" ht="17.100000000000001" customHeight="1">
      <c r="A608" s="24">
        <v>103044808</v>
      </c>
      <c r="B608" s="24" t="s">
        <v>594</v>
      </c>
      <c r="C608" s="26">
        <v>0</v>
      </c>
    </row>
    <row r="609" spans="1:3" ht="17.100000000000001" customHeight="1">
      <c r="A609" s="24">
        <v>103044809</v>
      </c>
      <c r="B609" s="24" t="s">
        <v>595</v>
      </c>
      <c r="C609" s="26">
        <v>0</v>
      </c>
    </row>
    <row r="610" spans="1:3" ht="17.100000000000001" customHeight="1">
      <c r="A610" s="24">
        <v>103044850</v>
      </c>
      <c r="B610" s="24" t="s">
        <v>596</v>
      </c>
      <c r="C610" s="26">
        <v>0</v>
      </c>
    </row>
    <row r="611" spans="1:3" ht="17.100000000000001" customHeight="1">
      <c r="A611" s="24">
        <v>1030449</v>
      </c>
      <c r="B611" s="33" t="s">
        <v>597</v>
      </c>
      <c r="C611" s="19">
        <f>SUM(C612:C617)</f>
        <v>0</v>
      </c>
    </row>
    <row r="612" spans="1:3" ht="17.100000000000001" customHeight="1">
      <c r="A612" s="24">
        <v>103044901</v>
      </c>
      <c r="B612" s="24" t="s">
        <v>598</v>
      </c>
      <c r="C612" s="26">
        <v>0</v>
      </c>
    </row>
    <row r="613" spans="1:3" ht="17.100000000000001" customHeight="1">
      <c r="A613" s="24">
        <v>103044902</v>
      </c>
      <c r="B613" s="24" t="s">
        <v>599</v>
      </c>
      <c r="C613" s="26">
        <v>0</v>
      </c>
    </row>
    <row r="614" spans="1:3" ht="17.100000000000001" customHeight="1">
      <c r="A614" s="24">
        <v>103044905</v>
      </c>
      <c r="B614" s="24" t="s">
        <v>470</v>
      </c>
      <c r="C614" s="26">
        <v>0</v>
      </c>
    </row>
    <row r="615" spans="1:3" ht="17.100000000000001" customHeight="1">
      <c r="A615" s="24">
        <v>103044907</v>
      </c>
      <c r="B615" s="24" t="s">
        <v>469</v>
      </c>
      <c r="C615" s="26">
        <v>0</v>
      </c>
    </row>
    <row r="616" spans="1:3" ht="17.100000000000001" customHeight="1">
      <c r="A616" s="24">
        <v>103044908</v>
      </c>
      <c r="B616" s="24" t="s">
        <v>600</v>
      </c>
      <c r="C616" s="26">
        <v>0</v>
      </c>
    </row>
    <row r="617" spans="1:3" ht="17.100000000000001" customHeight="1">
      <c r="A617" s="24">
        <v>103044950</v>
      </c>
      <c r="B617" s="24" t="s">
        <v>601</v>
      </c>
      <c r="C617" s="26">
        <v>0</v>
      </c>
    </row>
    <row r="618" spans="1:3" ht="17.100000000000001" customHeight="1">
      <c r="A618" s="24">
        <v>1030450</v>
      </c>
      <c r="B618" s="33" t="s">
        <v>602</v>
      </c>
      <c r="C618" s="19">
        <f>SUM(C619:C621)</f>
        <v>3</v>
      </c>
    </row>
    <row r="619" spans="1:3" ht="17.100000000000001" customHeight="1">
      <c r="A619" s="24">
        <v>103045002</v>
      </c>
      <c r="B619" s="24" t="s">
        <v>603</v>
      </c>
      <c r="C619" s="26">
        <v>0</v>
      </c>
    </row>
    <row r="620" spans="1:3" ht="17.100000000000001" customHeight="1">
      <c r="A620" s="24">
        <v>103045004</v>
      </c>
      <c r="B620" s="24" t="s">
        <v>604</v>
      </c>
      <c r="C620" s="26">
        <v>0</v>
      </c>
    </row>
    <row r="621" spans="1:3" ht="17.100000000000001" customHeight="1">
      <c r="A621" s="24">
        <v>103045050</v>
      </c>
      <c r="B621" s="24" t="s">
        <v>605</v>
      </c>
      <c r="C621" s="26">
        <v>3</v>
      </c>
    </row>
    <row r="622" spans="1:3" ht="17.100000000000001" customHeight="1">
      <c r="A622" s="24">
        <v>1030451</v>
      </c>
      <c r="B622" s="33" t="s">
        <v>606</v>
      </c>
      <c r="C622" s="19">
        <f>SUM(C623:C626)</f>
        <v>0</v>
      </c>
    </row>
    <row r="623" spans="1:3" ht="17.100000000000001" customHeight="1">
      <c r="A623" s="24">
        <v>103045101</v>
      </c>
      <c r="B623" s="24" t="s">
        <v>607</v>
      </c>
      <c r="C623" s="26">
        <v>0</v>
      </c>
    </row>
    <row r="624" spans="1:3" ht="17.100000000000001" customHeight="1">
      <c r="A624" s="24">
        <v>103045102</v>
      </c>
      <c r="B624" s="24" t="s">
        <v>608</v>
      </c>
      <c r="C624" s="26">
        <v>0</v>
      </c>
    </row>
    <row r="625" spans="1:3" ht="17.100000000000001" customHeight="1">
      <c r="A625" s="24">
        <v>103045103</v>
      </c>
      <c r="B625" s="24" t="s">
        <v>609</v>
      </c>
      <c r="C625" s="26">
        <v>0</v>
      </c>
    </row>
    <row r="626" spans="1:3" ht="17.100000000000001" customHeight="1">
      <c r="A626" s="24">
        <v>103045150</v>
      </c>
      <c r="B626" s="24" t="s">
        <v>610</v>
      </c>
      <c r="C626" s="26">
        <v>0</v>
      </c>
    </row>
    <row r="627" spans="1:3" ht="17.100000000000001" customHeight="1">
      <c r="A627" s="24">
        <v>1030452</v>
      </c>
      <c r="B627" s="33" t="s">
        <v>611</v>
      </c>
      <c r="C627" s="19">
        <f>SUM(C628:C630)</f>
        <v>0</v>
      </c>
    </row>
    <row r="628" spans="1:3" ht="17.100000000000001" customHeight="1">
      <c r="A628" s="24">
        <v>103045201</v>
      </c>
      <c r="B628" s="24" t="s">
        <v>612</v>
      </c>
      <c r="C628" s="26">
        <v>0</v>
      </c>
    </row>
    <row r="629" spans="1:3" ht="17.100000000000001" customHeight="1">
      <c r="A629" s="24">
        <v>103045202</v>
      </c>
      <c r="B629" s="24" t="s">
        <v>613</v>
      </c>
      <c r="C629" s="26">
        <v>0</v>
      </c>
    </row>
    <row r="630" spans="1:3" ht="17.100000000000001" customHeight="1">
      <c r="A630" s="24">
        <v>103045250</v>
      </c>
      <c r="B630" s="24" t="s">
        <v>614</v>
      </c>
      <c r="C630" s="26">
        <v>0</v>
      </c>
    </row>
    <row r="631" spans="1:3" ht="17.100000000000001" customHeight="1">
      <c r="A631" s="24">
        <v>1030453</v>
      </c>
      <c r="B631" s="33" t="s">
        <v>615</v>
      </c>
      <c r="C631" s="19">
        <f>SUM(C632:C634)</f>
        <v>0</v>
      </c>
    </row>
    <row r="632" spans="1:3" ht="17.100000000000001" customHeight="1">
      <c r="A632" s="24">
        <v>103045301</v>
      </c>
      <c r="B632" s="24" t="s">
        <v>616</v>
      </c>
      <c r="C632" s="26">
        <v>0</v>
      </c>
    </row>
    <row r="633" spans="1:3" ht="17.100000000000001" customHeight="1">
      <c r="A633" s="24">
        <v>103045302</v>
      </c>
      <c r="B633" s="24" t="s">
        <v>414</v>
      </c>
      <c r="C633" s="26">
        <v>0</v>
      </c>
    </row>
    <row r="634" spans="1:3" ht="17.100000000000001" customHeight="1">
      <c r="A634" s="24">
        <v>103045350</v>
      </c>
      <c r="B634" s="24" t="s">
        <v>617</v>
      </c>
      <c r="C634" s="26">
        <v>0</v>
      </c>
    </row>
    <row r="635" spans="1:3" ht="17.100000000000001" customHeight="1">
      <c r="A635" s="24">
        <v>1030454</v>
      </c>
      <c r="B635" s="33" t="s">
        <v>618</v>
      </c>
      <c r="C635" s="19">
        <f>C636</f>
        <v>0</v>
      </c>
    </row>
    <row r="636" spans="1:3" ht="17.100000000000001" customHeight="1">
      <c r="A636" s="24">
        <v>103045450</v>
      </c>
      <c r="B636" s="24" t="s">
        <v>619</v>
      </c>
      <c r="C636" s="26">
        <v>0</v>
      </c>
    </row>
    <row r="637" spans="1:3" ht="17.100000000000001" customHeight="1">
      <c r="A637" s="24">
        <v>1030455</v>
      </c>
      <c r="B637" s="33" t="s">
        <v>620</v>
      </c>
      <c r="C637" s="19">
        <f>SUM(C638:C639)</f>
        <v>0</v>
      </c>
    </row>
    <row r="638" spans="1:3" ht="17.100000000000001" customHeight="1">
      <c r="A638" s="24">
        <v>103045501</v>
      </c>
      <c r="B638" s="24" t="s">
        <v>621</v>
      </c>
      <c r="C638" s="26">
        <v>0</v>
      </c>
    </row>
    <row r="639" spans="1:3" ht="17.100000000000001" customHeight="1">
      <c r="A639" s="24">
        <v>103045550</v>
      </c>
      <c r="B639" s="24" t="s">
        <v>622</v>
      </c>
      <c r="C639" s="26">
        <v>0</v>
      </c>
    </row>
    <row r="640" spans="1:3" ht="17.100000000000001" customHeight="1">
      <c r="A640" s="24">
        <v>1030456</v>
      </c>
      <c r="B640" s="33" t="s">
        <v>623</v>
      </c>
      <c r="C640" s="19">
        <f>C641</f>
        <v>0</v>
      </c>
    </row>
    <row r="641" spans="1:3" ht="17.100000000000001" customHeight="1">
      <c r="A641" s="24">
        <v>103045650</v>
      </c>
      <c r="B641" s="24" t="s">
        <v>624</v>
      </c>
      <c r="C641" s="26">
        <v>0</v>
      </c>
    </row>
    <row r="642" spans="1:3" ht="17.100000000000001" customHeight="1">
      <c r="A642" s="24">
        <v>1030457</v>
      </c>
      <c r="B642" s="33" t="s">
        <v>625</v>
      </c>
      <c r="C642" s="19">
        <f>C643</f>
        <v>0</v>
      </c>
    </row>
    <row r="643" spans="1:3" ht="17.100000000000001" customHeight="1">
      <c r="A643" s="24">
        <v>103045750</v>
      </c>
      <c r="B643" s="24" t="s">
        <v>626</v>
      </c>
      <c r="C643" s="26">
        <v>0</v>
      </c>
    </row>
    <row r="644" spans="1:3" ht="17.100000000000001" customHeight="1">
      <c r="A644" s="24">
        <v>1030458</v>
      </c>
      <c r="B644" s="33" t="s">
        <v>627</v>
      </c>
      <c r="C644" s="19">
        <f>SUM(C645:C647)</f>
        <v>0</v>
      </c>
    </row>
    <row r="645" spans="1:3" ht="17.100000000000001" customHeight="1">
      <c r="A645" s="24">
        <v>103045802</v>
      </c>
      <c r="B645" s="24" t="s">
        <v>469</v>
      </c>
      <c r="C645" s="26">
        <v>0</v>
      </c>
    </row>
    <row r="646" spans="1:3" ht="17.100000000000001" customHeight="1">
      <c r="A646" s="24">
        <v>103045803</v>
      </c>
      <c r="B646" s="24" t="s">
        <v>628</v>
      </c>
      <c r="C646" s="26">
        <v>0</v>
      </c>
    </row>
    <row r="647" spans="1:3" ht="17.100000000000001" customHeight="1">
      <c r="A647" s="24">
        <v>103045850</v>
      </c>
      <c r="B647" s="24" t="s">
        <v>629</v>
      </c>
      <c r="C647" s="26">
        <v>0</v>
      </c>
    </row>
    <row r="648" spans="1:3" ht="17.100000000000001" customHeight="1">
      <c r="A648" s="24">
        <v>1030459</v>
      </c>
      <c r="B648" s="33" t="s">
        <v>630</v>
      </c>
      <c r="C648" s="19">
        <f>SUM(C649:C650)</f>
        <v>0</v>
      </c>
    </row>
    <row r="649" spans="1:3" ht="17.100000000000001" customHeight="1">
      <c r="A649" s="24">
        <v>103045901</v>
      </c>
      <c r="B649" s="24" t="s">
        <v>631</v>
      </c>
      <c r="C649" s="26">
        <v>0</v>
      </c>
    </row>
    <row r="650" spans="1:3" ht="17.100000000000001" customHeight="1">
      <c r="A650" s="24">
        <v>103045950</v>
      </c>
      <c r="B650" s="24" t="s">
        <v>632</v>
      </c>
      <c r="C650" s="26">
        <v>0</v>
      </c>
    </row>
    <row r="651" spans="1:3" ht="17.100000000000001" customHeight="1">
      <c r="A651" s="24">
        <v>1030460</v>
      </c>
      <c r="B651" s="33" t="s">
        <v>633</v>
      </c>
      <c r="C651" s="19">
        <f>C652</f>
        <v>0</v>
      </c>
    </row>
    <row r="652" spans="1:3" ht="17.100000000000001" customHeight="1">
      <c r="A652" s="24">
        <v>103046050</v>
      </c>
      <c r="B652" s="24" t="s">
        <v>634</v>
      </c>
      <c r="C652" s="26">
        <v>0</v>
      </c>
    </row>
    <row r="653" spans="1:3" ht="17.100000000000001" customHeight="1">
      <c r="A653" s="24">
        <v>1030461</v>
      </c>
      <c r="B653" s="33" t="s">
        <v>635</v>
      </c>
      <c r="C653" s="19">
        <f>SUM(C654:C655)</f>
        <v>0</v>
      </c>
    </row>
    <row r="654" spans="1:3" ht="17.100000000000001" customHeight="1">
      <c r="A654" s="24">
        <v>103046101</v>
      </c>
      <c r="B654" s="24" t="s">
        <v>414</v>
      </c>
      <c r="C654" s="26">
        <v>0</v>
      </c>
    </row>
    <row r="655" spans="1:3" ht="17.100000000000001" customHeight="1">
      <c r="A655" s="24">
        <v>103046150</v>
      </c>
      <c r="B655" s="24" t="s">
        <v>636</v>
      </c>
      <c r="C655" s="26">
        <v>0</v>
      </c>
    </row>
    <row r="656" spans="1:3" ht="17.100000000000001" customHeight="1">
      <c r="A656" s="24">
        <v>1030499</v>
      </c>
      <c r="B656" s="33" t="s">
        <v>637</v>
      </c>
      <c r="C656" s="19">
        <f>C657</f>
        <v>0</v>
      </c>
    </row>
    <row r="657" spans="1:3" ht="17.100000000000001" customHeight="1">
      <c r="A657" s="24">
        <v>103049950</v>
      </c>
      <c r="B657" s="24" t="s">
        <v>638</v>
      </c>
      <c r="C657" s="26">
        <v>0</v>
      </c>
    </row>
    <row r="658" spans="1:3" ht="17.100000000000001" customHeight="1">
      <c r="A658" s="24">
        <v>10305</v>
      </c>
      <c r="B658" s="33" t="s">
        <v>639</v>
      </c>
      <c r="C658" s="19">
        <f>SUM(C659,C683,C689:C690)</f>
        <v>3752</v>
      </c>
    </row>
    <row r="659" spans="1:3" ht="17.100000000000001" customHeight="1">
      <c r="A659" s="24">
        <v>1030501</v>
      </c>
      <c r="B659" s="33" t="s">
        <v>640</v>
      </c>
      <c r="C659" s="19">
        <f>SUM(C660:C682)</f>
        <v>3752</v>
      </c>
    </row>
    <row r="660" spans="1:3" ht="17.100000000000001" customHeight="1">
      <c r="A660" s="24">
        <v>103050101</v>
      </c>
      <c r="B660" s="24" t="s">
        <v>641</v>
      </c>
      <c r="C660" s="26">
        <v>2395</v>
      </c>
    </row>
    <row r="661" spans="1:3" ht="17.100000000000001" customHeight="1">
      <c r="A661" s="24">
        <v>103050102</v>
      </c>
      <c r="B661" s="24" t="s">
        <v>642</v>
      </c>
      <c r="C661" s="26">
        <v>48</v>
      </c>
    </row>
    <row r="662" spans="1:3" ht="17.100000000000001" customHeight="1">
      <c r="A662" s="24">
        <v>103050103</v>
      </c>
      <c r="B662" s="24" t="s">
        <v>643</v>
      </c>
      <c r="C662" s="26">
        <v>83</v>
      </c>
    </row>
    <row r="663" spans="1:3" ht="17.100000000000001" customHeight="1">
      <c r="A663" s="24">
        <v>103050104</v>
      </c>
      <c r="B663" s="24" t="s">
        <v>644</v>
      </c>
      <c r="C663" s="26">
        <v>130</v>
      </c>
    </row>
    <row r="664" spans="1:3" ht="17.100000000000001" customHeight="1">
      <c r="A664" s="24">
        <v>103050105</v>
      </c>
      <c r="B664" s="24" t="s">
        <v>645</v>
      </c>
      <c r="C664" s="26">
        <v>0</v>
      </c>
    </row>
    <row r="665" spans="1:3" ht="17.100000000000001" customHeight="1">
      <c r="A665" s="24">
        <v>103050106</v>
      </c>
      <c r="B665" s="24" t="s">
        <v>646</v>
      </c>
      <c r="C665" s="26">
        <v>40</v>
      </c>
    </row>
    <row r="666" spans="1:3" ht="17.100000000000001" customHeight="1">
      <c r="A666" s="24">
        <v>103050107</v>
      </c>
      <c r="B666" s="24" t="s">
        <v>647</v>
      </c>
      <c r="C666" s="26">
        <v>0</v>
      </c>
    </row>
    <row r="667" spans="1:3" ht="17.100000000000001" customHeight="1">
      <c r="A667" s="24">
        <v>103050108</v>
      </c>
      <c r="B667" s="24" t="s">
        <v>648</v>
      </c>
      <c r="C667" s="26">
        <v>0</v>
      </c>
    </row>
    <row r="668" spans="1:3" ht="17.100000000000001" customHeight="1">
      <c r="A668" s="24">
        <v>103050109</v>
      </c>
      <c r="B668" s="24" t="s">
        <v>649</v>
      </c>
      <c r="C668" s="26">
        <v>114</v>
      </c>
    </row>
    <row r="669" spans="1:3" ht="17.100000000000001" customHeight="1">
      <c r="A669" s="24">
        <v>103050110</v>
      </c>
      <c r="B669" s="24" t="s">
        <v>650</v>
      </c>
      <c r="C669" s="26">
        <v>22</v>
      </c>
    </row>
    <row r="670" spans="1:3" ht="17.100000000000001" customHeight="1">
      <c r="A670" s="24">
        <v>103050111</v>
      </c>
      <c r="B670" s="24" t="s">
        <v>651</v>
      </c>
      <c r="C670" s="26">
        <v>0</v>
      </c>
    </row>
    <row r="671" spans="1:3" ht="17.100000000000001" customHeight="1">
      <c r="A671" s="24">
        <v>103050112</v>
      </c>
      <c r="B671" s="24" t="s">
        <v>652</v>
      </c>
      <c r="C671" s="26">
        <v>0</v>
      </c>
    </row>
    <row r="672" spans="1:3" ht="17.100000000000001" customHeight="1">
      <c r="A672" s="24">
        <v>103050113</v>
      </c>
      <c r="B672" s="24" t="s">
        <v>653</v>
      </c>
      <c r="C672" s="26">
        <v>0</v>
      </c>
    </row>
    <row r="673" spans="1:3" ht="17.100000000000001" customHeight="1">
      <c r="A673" s="24">
        <v>103050114</v>
      </c>
      <c r="B673" s="24" t="s">
        <v>654</v>
      </c>
      <c r="C673" s="26">
        <v>46</v>
      </c>
    </row>
    <row r="674" spans="1:3" ht="17.100000000000001" customHeight="1">
      <c r="A674" s="24">
        <v>103050115</v>
      </c>
      <c r="B674" s="24" t="s">
        <v>655</v>
      </c>
      <c r="C674" s="26">
        <v>0</v>
      </c>
    </row>
    <row r="675" spans="1:3" ht="17.100000000000001" customHeight="1">
      <c r="A675" s="24">
        <v>103050116</v>
      </c>
      <c r="B675" s="24" t="s">
        <v>656</v>
      </c>
      <c r="C675" s="26">
        <v>109</v>
      </c>
    </row>
    <row r="676" spans="1:3" ht="17.100000000000001" customHeight="1">
      <c r="A676" s="24">
        <v>103050117</v>
      </c>
      <c r="B676" s="24" t="s">
        <v>657</v>
      </c>
      <c r="C676" s="26">
        <v>0</v>
      </c>
    </row>
    <row r="677" spans="1:3" ht="17.100000000000001" customHeight="1">
      <c r="A677" s="24">
        <v>103050118</v>
      </c>
      <c r="B677" s="24" t="s">
        <v>658</v>
      </c>
      <c r="C677" s="26">
        <v>0</v>
      </c>
    </row>
    <row r="678" spans="1:3" ht="17.100000000000001" customHeight="1">
      <c r="A678" s="24">
        <v>103050119</v>
      </c>
      <c r="B678" s="24" t="s">
        <v>659</v>
      </c>
      <c r="C678" s="26">
        <v>0</v>
      </c>
    </row>
    <row r="679" spans="1:3" ht="17.100000000000001" customHeight="1">
      <c r="A679" s="24">
        <v>103050120</v>
      </c>
      <c r="B679" s="24" t="s">
        <v>660</v>
      </c>
      <c r="C679" s="26">
        <v>0</v>
      </c>
    </row>
    <row r="680" spans="1:3" ht="17.100000000000001" customHeight="1">
      <c r="A680" s="24">
        <v>103050121</v>
      </c>
      <c r="B680" s="24" t="s">
        <v>661</v>
      </c>
      <c r="C680" s="26">
        <v>0</v>
      </c>
    </row>
    <row r="681" spans="1:3" ht="17.100000000000001" customHeight="1">
      <c r="A681" s="24">
        <v>103050122</v>
      </c>
      <c r="B681" s="24" t="s">
        <v>662</v>
      </c>
      <c r="C681" s="26">
        <v>0</v>
      </c>
    </row>
    <row r="682" spans="1:3" ht="17.100000000000001" customHeight="1">
      <c r="A682" s="24">
        <v>103050199</v>
      </c>
      <c r="B682" s="24" t="s">
        <v>663</v>
      </c>
      <c r="C682" s="26">
        <v>765</v>
      </c>
    </row>
    <row r="683" spans="1:3" ht="17.100000000000001" customHeight="1">
      <c r="A683" s="24">
        <v>1030502</v>
      </c>
      <c r="B683" s="33" t="s">
        <v>664</v>
      </c>
      <c r="C683" s="19">
        <f>SUM(C684:C688)</f>
        <v>0</v>
      </c>
    </row>
    <row r="684" spans="1:3" ht="17.100000000000001" customHeight="1">
      <c r="A684" s="24">
        <v>103050201</v>
      </c>
      <c r="B684" s="24" t="s">
        <v>665</v>
      </c>
      <c r="C684" s="26">
        <v>0</v>
      </c>
    </row>
    <row r="685" spans="1:3" ht="17.100000000000001" customHeight="1">
      <c r="A685" s="24">
        <v>103050202</v>
      </c>
      <c r="B685" s="24" t="s">
        <v>666</v>
      </c>
      <c r="C685" s="26">
        <v>0</v>
      </c>
    </row>
    <row r="686" spans="1:3" ht="17.100000000000001" customHeight="1">
      <c r="A686" s="24">
        <v>103050203</v>
      </c>
      <c r="B686" s="24" t="s">
        <v>667</v>
      </c>
      <c r="C686" s="26">
        <v>0</v>
      </c>
    </row>
    <row r="687" spans="1:3" ht="17.100000000000001" customHeight="1">
      <c r="A687" s="24">
        <v>103050204</v>
      </c>
      <c r="B687" s="24" t="s">
        <v>668</v>
      </c>
      <c r="C687" s="26">
        <v>0</v>
      </c>
    </row>
    <row r="688" spans="1:3" ht="17.100000000000001" customHeight="1">
      <c r="A688" s="24">
        <v>103050299</v>
      </c>
      <c r="B688" s="24" t="s">
        <v>669</v>
      </c>
      <c r="C688" s="26">
        <v>0</v>
      </c>
    </row>
    <row r="689" spans="1:3" ht="17.100000000000001" customHeight="1">
      <c r="A689" s="24">
        <v>1030503</v>
      </c>
      <c r="B689" s="33" t="s">
        <v>670</v>
      </c>
      <c r="C689" s="26">
        <v>0</v>
      </c>
    </row>
    <row r="690" spans="1:3" ht="17.100000000000001" customHeight="1">
      <c r="A690" s="24">
        <v>1030509</v>
      </c>
      <c r="B690" s="33" t="s">
        <v>671</v>
      </c>
      <c r="C690" s="26">
        <v>0</v>
      </c>
    </row>
    <row r="691" spans="1:3" ht="17.100000000000001" customHeight="1">
      <c r="A691" s="24">
        <v>10306</v>
      </c>
      <c r="B691" s="33" t="s">
        <v>672</v>
      </c>
      <c r="C691" s="19">
        <f>SUM(C692,C696,C699,C701,C703,C704,C708,C709)</f>
        <v>216</v>
      </c>
    </row>
    <row r="692" spans="1:3" ht="17.100000000000001" customHeight="1">
      <c r="A692" s="24">
        <v>1030601</v>
      </c>
      <c r="B692" s="33" t="s">
        <v>673</v>
      </c>
      <c r="C692" s="19">
        <f>SUM(C693:C695)</f>
        <v>0</v>
      </c>
    </row>
    <row r="693" spans="1:3" ht="17.100000000000001" customHeight="1">
      <c r="A693" s="24">
        <v>103060101</v>
      </c>
      <c r="B693" s="24" t="s">
        <v>674</v>
      </c>
      <c r="C693" s="26">
        <v>0</v>
      </c>
    </row>
    <row r="694" spans="1:3" ht="17.100000000000001" customHeight="1">
      <c r="A694" s="24">
        <v>103060102</v>
      </c>
      <c r="B694" s="24" t="s">
        <v>675</v>
      </c>
      <c r="C694" s="26">
        <v>0</v>
      </c>
    </row>
    <row r="695" spans="1:3" ht="17.100000000000001" customHeight="1">
      <c r="A695" s="24">
        <v>103060199</v>
      </c>
      <c r="B695" s="24" t="s">
        <v>676</v>
      </c>
      <c r="C695" s="26">
        <v>0</v>
      </c>
    </row>
    <row r="696" spans="1:3" ht="17.100000000000001" customHeight="1">
      <c r="A696" s="24">
        <v>1030602</v>
      </c>
      <c r="B696" s="33" t="s">
        <v>677</v>
      </c>
      <c r="C696" s="19">
        <f>SUM(C697:C698)</f>
        <v>102</v>
      </c>
    </row>
    <row r="697" spans="1:3" ht="17.100000000000001" customHeight="1">
      <c r="A697" s="24">
        <v>103060201</v>
      </c>
      <c r="B697" s="24" t="s">
        <v>678</v>
      </c>
      <c r="C697" s="26">
        <v>0</v>
      </c>
    </row>
    <row r="698" spans="1:3" ht="17.100000000000001" customHeight="1">
      <c r="A698" s="24">
        <v>103060299</v>
      </c>
      <c r="B698" s="24" t="s">
        <v>679</v>
      </c>
      <c r="C698" s="26">
        <v>102</v>
      </c>
    </row>
    <row r="699" spans="1:3" ht="17.100000000000001" customHeight="1">
      <c r="A699" s="24">
        <v>1030603</v>
      </c>
      <c r="B699" s="33" t="s">
        <v>680</v>
      </c>
      <c r="C699" s="19">
        <f>C700</f>
        <v>114</v>
      </c>
    </row>
    <row r="700" spans="1:3" ht="17.100000000000001" customHeight="1">
      <c r="A700" s="24">
        <v>103060399</v>
      </c>
      <c r="B700" s="24" t="s">
        <v>681</v>
      </c>
      <c r="C700" s="26">
        <v>114</v>
      </c>
    </row>
    <row r="701" spans="1:3" ht="17.100000000000001" customHeight="1">
      <c r="A701" s="24">
        <v>1030604</v>
      </c>
      <c r="B701" s="33" t="s">
        <v>682</v>
      </c>
      <c r="C701" s="19">
        <f>C702</f>
        <v>0</v>
      </c>
    </row>
    <row r="702" spans="1:3" ht="17.100000000000001" customHeight="1">
      <c r="A702" s="24">
        <v>103060499</v>
      </c>
      <c r="B702" s="24" t="s">
        <v>683</v>
      </c>
      <c r="C702" s="26">
        <v>0</v>
      </c>
    </row>
    <row r="703" spans="1:3" ht="17.100000000000001" customHeight="1">
      <c r="A703" s="24">
        <v>1030605</v>
      </c>
      <c r="B703" s="33" t="s">
        <v>684</v>
      </c>
      <c r="C703" s="26">
        <v>0</v>
      </c>
    </row>
    <row r="704" spans="1:3" ht="17.100000000000001" customHeight="1">
      <c r="A704" s="24">
        <v>1030606</v>
      </c>
      <c r="B704" s="33" t="s">
        <v>685</v>
      </c>
      <c r="C704" s="19">
        <f>SUM(C705:C707)</f>
        <v>0</v>
      </c>
    </row>
    <row r="705" spans="1:3" ht="17.100000000000001" customHeight="1">
      <c r="A705" s="24">
        <v>103060601</v>
      </c>
      <c r="B705" s="24" t="s">
        <v>686</v>
      </c>
      <c r="C705" s="26">
        <v>0</v>
      </c>
    </row>
    <row r="706" spans="1:3" ht="17.100000000000001" customHeight="1">
      <c r="A706" s="24">
        <v>103060602</v>
      </c>
      <c r="B706" s="24" t="s">
        <v>687</v>
      </c>
      <c r="C706" s="26">
        <v>0</v>
      </c>
    </row>
    <row r="707" spans="1:3" ht="17.100000000000001" customHeight="1">
      <c r="A707" s="24">
        <v>103060699</v>
      </c>
      <c r="B707" s="24" t="s">
        <v>688</v>
      </c>
      <c r="C707" s="26">
        <v>0</v>
      </c>
    </row>
    <row r="708" spans="1:3" ht="17.100000000000001" customHeight="1">
      <c r="A708" s="24">
        <v>1030607</v>
      </c>
      <c r="B708" s="33" t="s">
        <v>689</v>
      </c>
      <c r="C708" s="26">
        <v>0</v>
      </c>
    </row>
    <row r="709" spans="1:3" ht="17.100000000000001" customHeight="1">
      <c r="A709" s="24">
        <v>1030699</v>
      </c>
      <c r="B709" s="33" t="s">
        <v>690</v>
      </c>
      <c r="C709" s="26">
        <v>0</v>
      </c>
    </row>
    <row r="710" spans="1:3" ht="17.100000000000001" customHeight="1">
      <c r="A710" s="24">
        <v>10307</v>
      </c>
      <c r="B710" s="33" t="s">
        <v>691</v>
      </c>
      <c r="C710" s="19">
        <f>SUM(C711,C714,C721:C723,C728,C734:C735,C738,C739,C742:C745,C750:C754,C757:C758)</f>
        <v>3748</v>
      </c>
    </row>
    <row r="711" spans="1:3" ht="17.100000000000001" customHeight="1">
      <c r="A711" s="24">
        <v>1030701</v>
      </c>
      <c r="B711" s="33" t="s">
        <v>692</v>
      </c>
      <c r="C711" s="19">
        <f>SUM(C712:C713)</f>
        <v>0</v>
      </c>
    </row>
    <row r="712" spans="1:3" ht="17.100000000000001" customHeight="1">
      <c r="A712" s="24">
        <v>103070101</v>
      </c>
      <c r="B712" s="24" t="s">
        <v>693</v>
      </c>
      <c r="C712" s="26">
        <v>0</v>
      </c>
    </row>
    <row r="713" spans="1:3" ht="17.100000000000001" customHeight="1">
      <c r="A713" s="24">
        <v>103070102</v>
      </c>
      <c r="B713" s="24" t="s">
        <v>694</v>
      </c>
      <c r="C713" s="26">
        <v>0</v>
      </c>
    </row>
    <row r="714" spans="1:3" ht="17.100000000000001" customHeight="1">
      <c r="A714" s="24">
        <v>1030702</v>
      </c>
      <c r="B714" s="33" t="s">
        <v>695</v>
      </c>
      <c r="C714" s="19">
        <f>SUM(C715:C720)</f>
        <v>0</v>
      </c>
    </row>
    <row r="715" spans="1:3" ht="17.100000000000001" customHeight="1">
      <c r="A715" s="24">
        <v>103070201</v>
      </c>
      <c r="B715" s="24" t="s">
        <v>696</v>
      </c>
      <c r="C715" s="26">
        <v>0</v>
      </c>
    </row>
    <row r="716" spans="1:3" ht="17.100000000000001" customHeight="1">
      <c r="A716" s="24">
        <v>103070202</v>
      </c>
      <c r="B716" s="24" t="s">
        <v>697</v>
      </c>
      <c r="C716" s="26">
        <v>0</v>
      </c>
    </row>
    <row r="717" spans="1:3" ht="17.100000000000001" customHeight="1">
      <c r="A717" s="24">
        <v>103070203</v>
      </c>
      <c r="B717" s="24" t="s">
        <v>698</v>
      </c>
      <c r="C717" s="26">
        <v>0</v>
      </c>
    </row>
    <row r="718" spans="1:3" ht="17.100000000000001" customHeight="1">
      <c r="A718" s="24">
        <v>103070204</v>
      </c>
      <c r="B718" s="24" t="s">
        <v>699</v>
      </c>
      <c r="C718" s="26">
        <v>0</v>
      </c>
    </row>
    <row r="719" spans="1:3" ht="17.100000000000001" customHeight="1">
      <c r="A719" s="24">
        <v>103070205</v>
      </c>
      <c r="B719" s="24" t="s">
        <v>700</v>
      </c>
      <c r="C719" s="26">
        <v>0</v>
      </c>
    </row>
    <row r="720" spans="1:3" ht="17.100000000000001" customHeight="1">
      <c r="A720" s="24">
        <v>103070206</v>
      </c>
      <c r="B720" s="24" t="s">
        <v>701</v>
      </c>
      <c r="C720" s="26">
        <v>0</v>
      </c>
    </row>
    <row r="721" spans="1:3" ht="17.100000000000001" customHeight="1">
      <c r="A721" s="24">
        <v>1030703</v>
      </c>
      <c r="B721" s="33" t="s">
        <v>702</v>
      </c>
      <c r="C721" s="26">
        <v>0</v>
      </c>
    </row>
    <row r="722" spans="1:3" ht="17.100000000000001" customHeight="1">
      <c r="A722" s="24">
        <v>1030704</v>
      </c>
      <c r="B722" s="33" t="s">
        <v>703</v>
      </c>
      <c r="C722" s="26">
        <v>0</v>
      </c>
    </row>
    <row r="723" spans="1:3" ht="17.100000000000001" customHeight="1">
      <c r="A723" s="24">
        <v>1030705</v>
      </c>
      <c r="B723" s="33" t="s">
        <v>704</v>
      </c>
      <c r="C723" s="19">
        <f>SUM(C724:C727)</f>
        <v>75</v>
      </c>
    </row>
    <row r="724" spans="1:3" ht="17.100000000000001" customHeight="1">
      <c r="A724" s="24">
        <v>103070501</v>
      </c>
      <c r="B724" s="24" t="s">
        <v>705</v>
      </c>
      <c r="C724" s="26">
        <v>56</v>
      </c>
    </row>
    <row r="725" spans="1:3" ht="17.100000000000001" customHeight="1">
      <c r="A725" s="24">
        <v>103070502</v>
      </c>
      <c r="B725" s="24" t="s">
        <v>706</v>
      </c>
      <c r="C725" s="26">
        <v>0</v>
      </c>
    </row>
    <row r="726" spans="1:3" ht="17.100000000000001" customHeight="1">
      <c r="A726" s="24">
        <v>103070503</v>
      </c>
      <c r="B726" s="24" t="s">
        <v>707</v>
      </c>
      <c r="C726" s="26">
        <v>0</v>
      </c>
    </row>
    <row r="727" spans="1:3" ht="17.100000000000001" customHeight="1">
      <c r="A727" s="24">
        <v>103070599</v>
      </c>
      <c r="B727" s="24" t="s">
        <v>708</v>
      </c>
      <c r="C727" s="26">
        <v>19</v>
      </c>
    </row>
    <row r="728" spans="1:3" ht="17.100000000000001" customHeight="1">
      <c r="A728" s="24">
        <v>1030706</v>
      </c>
      <c r="B728" s="33" t="s">
        <v>709</v>
      </c>
      <c r="C728" s="19">
        <f>SUM(C729:C733)</f>
        <v>3643</v>
      </c>
    </row>
    <row r="729" spans="1:3" ht="17.100000000000001" customHeight="1">
      <c r="A729" s="24">
        <v>103070601</v>
      </c>
      <c r="B729" s="24" t="s">
        <v>710</v>
      </c>
      <c r="C729" s="26">
        <v>67</v>
      </c>
    </row>
    <row r="730" spans="1:3" ht="17.100000000000001" customHeight="1">
      <c r="A730" s="24">
        <v>103070602</v>
      </c>
      <c r="B730" s="24" t="s">
        <v>711</v>
      </c>
      <c r="C730" s="26">
        <v>1983</v>
      </c>
    </row>
    <row r="731" spans="1:3" ht="17.100000000000001" customHeight="1">
      <c r="A731" s="24">
        <v>103070603</v>
      </c>
      <c r="B731" s="24" t="s">
        <v>712</v>
      </c>
      <c r="C731" s="26">
        <v>1496</v>
      </c>
    </row>
    <row r="732" spans="1:3" ht="17.100000000000001" customHeight="1">
      <c r="A732" s="24">
        <v>103070604</v>
      </c>
      <c r="B732" s="24" t="s">
        <v>713</v>
      </c>
      <c r="C732" s="26">
        <v>69</v>
      </c>
    </row>
    <row r="733" spans="1:3" ht="17.100000000000001" customHeight="1">
      <c r="A733" s="24">
        <v>103070699</v>
      </c>
      <c r="B733" s="24" t="s">
        <v>714</v>
      </c>
      <c r="C733" s="26">
        <v>28</v>
      </c>
    </row>
    <row r="734" spans="1:3" ht="17.100000000000001" customHeight="1">
      <c r="A734" s="24">
        <v>1030707</v>
      </c>
      <c r="B734" s="33" t="s">
        <v>715</v>
      </c>
      <c r="C734" s="26">
        <v>0</v>
      </c>
    </row>
    <row r="735" spans="1:3" ht="17.100000000000001" customHeight="1">
      <c r="A735" s="24">
        <v>1030708</v>
      </c>
      <c r="B735" s="33" t="s">
        <v>716</v>
      </c>
      <c r="C735" s="19">
        <f>SUM(C736:C737)</f>
        <v>0</v>
      </c>
    </row>
    <row r="736" spans="1:3" ht="17.100000000000001" customHeight="1">
      <c r="A736" s="24">
        <v>103070801</v>
      </c>
      <c r="B736" s="24" t="s">
        <v>717</v>
      </c>
      <c r="C736" s="26">
        <v>0</v>
      </c>
    </row>
    <row r="737" spans="1:3" ht="17.100000000000001" customHeight="1">
      <c r="A737" s="24">
        <v>103070802</v>
      </c>
      <c r="B737" s="24" t="s">
        <v>718</v>
      </c>
      <c r="C737" s="26">
        <v>0</v>
      </c>
    </row>
    <row r="738" spans="1:3" ht="17.100000000000001" customHeight="1">
      <c r="A738" s="24">
        <v>1030709</v>
      </c>
      <c r="B738" s="33" t="s">
        <v>719</v>
      </c>
      <c r="C738" s="26">
        <v>0</v>
      </c>
    </row>
    <row r="739" spans="1:3" ht="17.100000000000001" customHeight="1">
      <c r="A739" s="24">
        <v>1030710</v>
      </c>
      <c r="B739" s="33" t="s">
        <v>720</v>
      </c>
      <c r="C739" s="19">
        <f>C740+C741</f>
        <v>0</v>
      </c>
    </row>
    <row r="740" spans="1:3" ht="17.100000000000001" customHeight="1">
      <c r="A740" s="24">
        <v>103071001</v>
      </c>
      <c r="B740" s="24" t="s">
        <v>721</v>
      </c>
      <c r="C740" s="26">
        <v>0</v>
      </c>
    </row>
    <row r="741" spans="1:3" ht="17.100000000000001" customHeight="1">
      <c r="A741" s="24">
        <v>103071002</v>
      </c>
      <c r="B741" s="24" t="s">
        <v>722</v>
      </c>
      <c r="C741" s="26">
        <v>0</v>
      </c>
    </row>
    <row r="742" spans="1:3" ht="17.100000000000001" customHeight="1">
      <c r="A742" s="24">
        <v>1030711</v>
      </c>
      <c r="B742" s="33" t="s">
        <v>723</v>
      </c>
      <c r="C742" s="26">
        <v>0</v>
      </c>
    </row>
    <row r="743" spans="1:3" ht="17.100000000000001" customHeight="1">
      <c r="A743" s="24">
        <v>1030712</v>
      </c>
      <c r="B743" s="33" t="s">
        <v>724</v>
      </c>
      <c r="C743" s="26">
        <v>0</v>
      </c>
    </row>
    <row r="744" spans="1:3" ht="17.100000000000001" customHeight="1">
      <c r="A744" s="24">
        <v>1030713</v>
      </c>
      <c r="B744" s="33" t="s">
        <v>725</v>
      </c>
      <c r="C744" s="26">
        <v>0</v>
      </c>
    </row>
    <row r="745" spans="1:3" ht="17.100000000000001" customHeight="1">
      <c r="A745" s="24">
        <v>1030714</v>
      </c>
      <c r="B745" s="33" t="s">
        <v>726</v>
      </c>
      <c r="C745" s="19">
        <f>SUM(C746:C749)</f>
        <v>0</v>
      </c>
    </row>
    <row r="746" spans="1:3" ht="17.100000000000001" customHeight="1">
      <c r="A746" s="24">
        <v>103071401</v>
      </c>
      <c r="B746" s="24" t="s">
        <v>727</v>
      </c>
      <c r="C746" s="26">
        <v>0</v>
      </c>
    </row>
    <row r="747" spans="1:3" ht="17.100000000000001" customHeight="1">
      <c r="A747" s="24">
        <v>103071402</v>
      </c>
      <c r="B747" s="24" t="s">
        <v>728</v>
      </c>
      <c r="C747" s="26">
        <v>0</v>
      </c>
    </row>
    <row r="748" spans="1:3" ht="17.100000000000001" customHeight="1">
      <c r="A748" s="24">
        <v>103071404</v>
      </c>
      <c r="B748" s="24" t="s">
        <v>729</v>
      </c>
      <c r="C748" s="26">
        <v>0</v>
      </c>
    </row>
    <row r="749" spans="1:3" ht="17.100000000000001" customHeight="1">
      <c r="A749" s="24">
        <v>103071405</v>
      </c>
      <c r="B749" s="24" t="s">
        <v>730</v>
      </c>
      <c r="C749" s="26">
        <v>0</v>
      </c>
    </row>
    <row r="750" spans="1:3" ht="17.100000000000001" customHeight="1">
      <c r="A750" s="24">
        <v>1030715</v>
      </c>
      <c r="B750" s="33" t="s">
        <v>731</v>
      </c>
      <c r="C750" s="26">
        <v>0</v>
      </c>
    </row>
    <row r="751" spans="1:3" ht="17.100000000000001" customHeight="1">
      <c r="A751" s="24">
        <v>1030716</v>
      </c>
      <c r="B751" s="33" t="s">
        <v>732</v>
      </c>
      <c r="C751" s="26">
        <v>0</v>
      </c>
    </row>
    <row r="752" spans="1:3" ht="17.100000000000001" customHeight="1">
      <c r="A752" s="24">
        <v>1030717</v>
      </c>
      <c r="B752" s="33" t="s">
        <v>733</v>
      </c>
      <c r="C752" s="26">
        <v>0</v>
      </c>
    </row>
    <row r="753" spans="1:3" ht="17.100000000000001" customHeight="1">
      <c r="A753" s="24">
        <v>1030718</v>
      </c>
      <c r="B753" s="33" t="s">
        <v>734</v>
      </c>
      <c r="C753" s="26">
        <v>0</v>
      </c>
    </row>
    <row r="754" spans="1:3" ht="17.100000000000001" customHeight="1">
      <c r="A754" s="24">
        <v>1030719</v>
      </c>
      <c r="B754" s="33" t="s">
        <v>735</v>
      </c>
      <c r="C754" s="19">
        <f>C755+C756</f>
        <v>0</v>
      </c>
    </row>
    <row r="755" spans="1:3" ht="17.100000000000001" customHeight="1">
      <c r="A755" s="24">
        <v>103071901</v>
      </c>
      <c r="B755" s="24" t="s">
        <v>736</v>
      </c>
      <c r="C755" s="26">
        <v>0</v>
      </c>
    </row>
    <row r="756" spans="1:3" ht="17.100000000000001" customHeight="1">
      <c r="A756" s="24">
        <v>103071999</v>
      </c>
      <c r="B756" s="24" t="s">
        <v>737</v>
      </c>
      <c r="C756" s="26">
        <v>0</v>
      </c>
    </row>
    <row r="757" spans="1:3" ht="17.100000000000001" customHeight="1">
      <c r="A757" s="24">
        <v>1030720</v>
      </c>
      <c r="B757" s="33" t="s">
        <v>738</v>
      </c>
      <c r="C757" s="26">
        <v>0</v>
      </c>
    </row>
    <row r="758" spans="1:3" ht="17.100000000000001" customHeight="1">
      <c r="A758" s="24">
        <v>1030799</v>
      </c>
      <c r="B758" s="33" t="s">
        <v>739</v>
      </c>
      <c r="C758" s="26">
        <v>30</v>
      </c>
    </row>
    <row r="759" spans="1:3" ht="17.100000000000001" customHeight="1">
      <c r="A759" s="24">
        <v>10308</v>
      </c>
      <c r="B759" s="33" t="s">
        <v>740</v>
      </c>
      <c r="C759" s="19">
        <f>C760+C761</f>
        <v>0</v>
      </c>
    </row>
    <row r="760" spans="1:3" ht="17.100000000000001" customHeight="1">
      <c r="A760" s="24">
        <v>1030801</v>
      </c>
      <c r="B760" s="33" t="s">
        <v>741</v>
      </c>
      <c r="C760" s="26">
        <v>0</v>
      </c>
    </row>
    <row r="761" spans="1:3" ht="17.100000000000001" customHeight="1">
      <c r="A761" s="24">
        <v>1030802</v>
      </c>
      <c r="B761" s="33" t="s">
        <v>742</v>
      </c>
      <c r="C761" s="26">
        <v>0</v>
      </c>
    </row>
    <row r="762" spans="1:3" ht="17.100000000000001" customHeight="1">
      <c r="A762" s="24">
        <v>10309</v>
      </c>
      <c r="B762" s="33" t="s">
        <v>743</v>
      </c>
      <c r="C762" s="19">
        <f>SUM(C763:C767)</f>
        <v>0</v>
      </c>
    </row>
    <row r="763" spans="1:3" ht="17.100000000000001" customHeight="1">
      <c r="A763" s="24">
        <v>1030901</v>
      </c>
      <c r="B763" s="33" t="s">
        <v>744</v>
      </c>
      <c r="C763" s="26">
        <v>0</v>
      </c>
    </row>
    <row r="764" spans="1:3" ht="17.100000000000001" customHeight="1">
      <c r="A764" s="24">
        <v>1030902</v>
      </c>
      <c r="B764" s="33" t="s">
        <v>745</v>
      </c>
      <c r="C764" s="26">
        <v>0</v>
      </c>
    </row>
    <row r="765" spans="1:3" ht="17.100000000000001" customHeight="1">
      <c r="A765" s="24">
        <v>1030903</v>
      </c>
      <c r="B765" s="33" t="s">
        <v>746</v>
      </c>
      <c r="C765" s="26">
        <v>0</v>
      </c>
    </row>
    <row r="766" spans="1:3" ht="17.100000000000001" customHeight="1">
      <c r="A766" s="24">
        <v>1030904</v>
      </c>
      <c r="B766" s="33" t="s">
        <v>747</v>
      </c>
      <c r="C766" s="26">
        <v>0</v>
      </c>
    </row>
    <row r="767" spans="1:3" ht="17.100000000000001" customHeight="1">
      <c r="A767" s="24">
        <v>1030999</v>
      </c>
      <c r="B767" s="33" t="s">
        <v>748</v>
      </c>
      <c r="C767" s="26">
        <v>0</v>
      </c>
    </row>
    <row r="768" spans="1:3" ht="17.100000000000001" customHeight="1">
      <c r="A768" s="24">
        <v>10399</v>
      </c>
      <c r="B768" s="33" t="s">
        <v>749</v>
      </c>
      <c r="C768" s="19">
        <f>SUM(C769:C775)</f>
        <v>7</v>
      </c>
    </row>
    <row r="769" spans="1:3" ht="17.100000000000001" customHeight="1">
      <c r="A769" s="24">
        <v>1039904</v>
      </c>
      <c r="B769" s="33" t="s">
        <v>750</v>
      </c>
      <c r="C769" s="26">
        <v>0</v>
      </c>
    </row>
    <row r="770" spans="1:3" ht="17.100000000000001" customHeight="1">
      <c r="A770" s="24">
        <v>1039907</v>
      </c>
      <c r="B770" s="33" t="s">
        <v>751</v>
      </c>
      <c r="C770" s="26">
        <v>0</v>
      </c>
    </row>
    <row r="771" spans="1:3" ht="17.100000000000001" customHeight="1">
      <c r="A771" s="24">
        <v>1039908</v>
      </c>
      <c r="B771" s="33" t="s">
        <v>752</v>
      </c>
      <c r="C771" s="26">
        <v>0</v>
      </c>
    </row>
    <row r="772" spans="1:3" ht="17.100000000000001" customHeight="1">
      <c r="A772" s="24">
        <v>1039912</v>
      </c>
      <c r="B772" s="33" t="s">
        <v>753</v>
      </c>
      <c r="C772" s="26">
        <v>0</v>
      </c>
    </row>
    <row r="773" spans="1:3" ht="17.100000000000001" customHeight="1">
      <c r="A773" s="24">
        <v>1039913</v>
      </c>
      <c r="B773" s="33" t="s">
        <v>754</v>
      </c>
      <c r="C773" s="26">
        <v>0</v>
      </c>
    </row>
    <row r="774" spans="1:3" ht="17.100000000000001" customHeight="1">
      <c r="A774" s="24">
        <v>1039914</v>
      </c>
      <c r="B774" s="33" t="s">
        <v>755</v>
      </c>
      <c r="C774" s="26">
        <v>0</v>
      </c>
    </row>
    <row r="775" spans="1:3" ht="17.100000000000001" customHeight="1">
      <c r="A775" s="24">
        <v>1039999</v>
      </c>
      <c r="B775" s="33" t="s">
        <v>756</v>
      </c>
      <c r="C775" s="26">
        <v>7</v>
      </c>
    </row>
  </sheetData>
  <mergeCells count="2">
    <mergeCell ref="A1:C1"/>
    <mergeCell ref="A3:C3"/>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dimension ref="A1:C1383"/>
  <sheetViews>
    <sheetView showGridLines="0" showZeros="0" workbookViewId="0">
      <selection activeCell="A2" sqref="A2:IV2"/>
    </sheetView>
  </sheetViews>
  <sheetFormatPr defaultColWidth="12.09765625" defaultRowHeight="17.100000000000001" customHeight="1"/>
  <cols>
    <col min="1" max="1" width="9.8984375" customWidth="1"/>
    <col min="2" max="2" width="54.19921875" customWidth="1"/>
    <col min="3" max="3" width="26" customWidth="1"/>
  </cols>
  <sheetData>
    <row r="1" spans="1:3" ht="33.9" customHeight="1">
      <c r="A1" s="98" t="s">
        <v>757</v>
      </c>
      <c r="B1" s="98"/>
      <c r="C1" s="98"/>
    </row>
    <row r="2" spans="1:3" ht="19.8" customHeight="1">
      <c r="A2" s="15"/>
      <c r="B2" s="15"/>
      <c r="C2" s="15"/>
    </row>
    <row r="3" spans="1:3" ht="17.100000000000001" customHeight="1">
      <c r="A3" s="99" t="s">
        <v>758</v>
      </c>
      <c r="B3" s="99"/>
      <c r="C3" s="99"/>
    </row>
    <row r="4" spans="1:3" ht="17.25" customHeight="1">
      <c r="A4" s="16" t="s">
        <v>22</v>
      </c>
      <c r="B4" s="16" t="s">
        <v>23</v>
      </c>
      <c r="C4" s="16" t="s">
        <v>24</v>
      </c>
    </row>
    <row r="5" spans="1:3" ht="17.100000000000001" customHeight="1">
      <c r="A5" s="24"/>
      <c r="B5" s="16" t="s">
        <v>759</v>
      </c>
      <c r="C5" s="19">
        <f>SUM(C6,C259,C292,C311,C432,C487,C543,C592,C709,C781,C859,C883,C1013,C1077,C1153,C1180,C1209,C1219,C1298,C1316,C1369,C1372,C1380)</f>
        <v>174874</v>
      </c>
    </row>
    <row r="6" spans="1:3" ht="17.100000000000001" customHeight="1">
      <c r="A6" s="24">
        <v>201</v>
      </c>
      <c r="B6" s="33" t="s">
        <v>760</v>
      </c>
      <c r="C6" s="19">
        <f>SUM(C7,C19,C28,C40,C52,C63,C74,C86,C95,C105,C120,C129,C140,C152,C162,C175,C182,C189,C198,C204,C211,C219,C226,C232,C238,C244,C250,C256)</f>
        <v>18364</v>
      </c>
    </row>
    <row r="7" spans="1:3" ht="17.100000000000001" customHeight="1">
      <c r="A7" s="24">
        <v>20101</v>
      </c>
      <c r="B7" s="33" t="s">
        <v>761</v>
      </c>
      <c r="C7" s="19">
        <f>SUM(C8:C18)</f>
        <v>531</v>
      </c>
    </row>
    <row r="8" spans="1:3" ht="17.100000000000001" customHeight="1">
      <c r="A8" s="24">
        <v>2010101</v>
      </c>
      <c r="B8" s="24" t="s">
        <v>762</v>
      </c>
      <c r="C8" s="25">
        <v>479</v>
      </c>
    </row>
    <row r="9" spans="1:3" ht="17.100000000000001" customHeight="1">
      <c r="A9" s="24">
        <v>2010102</v>
      </c>
      <c r="B9" s="24" t="s">
        <v>763</v>
      </c>
      <c r="C9" s="25">
        <v>31</v>
      </c>
    </row>
    <row r="10" spans="1:3" ht="17.100000000000001" customHeight="1">
      <c r="A10" s="24">
        <v>2010103</v>
      </c>
      <c r="B10" s="24" t="s">
        <v>764</v>
      </c>
      <c r="C10" s="25">
        <v>0</v>
      </c>
    </row>
    <row r="11" spans="1:3" ht="17.100000000000001" customHeight="1">
      <c r="A11" s="24">
        <v>2010104</v>
      </c>
      <c r="B11" s="24" t="s">
        <v>765</v>
      </c>
      <c r="C11" s="25">
        <v>20</v>
      </c>
    </row>
    <row r="12" spans="1:3" ht="17.100000000000001" customHeight="1">
      <c r="A12" s="24">
        <v>2010105</v>
      </c>
      <c r="B12" s="24" t="s">
        <v>766</v>
      </c>
      <c r="C12" s="25">
        <v>0</v>
      </c>
    </row>
    <row r="13" spans="1:3" ht="17.100000000000001" customHeight="1">
      <c r="A13" s="24">
        <v>2010106</v>
      </c>
      <c r="B13" s="24" t="s">
        <v>767</v>
      </c>
      <c r="C13" s="25">
        <v>0</v>
      </c>
    </row>
    <row r="14" spans="1:3" ht="17.100000000000001" customHeight="1">
      <c r="A14" s="24">
        <v>2010107</v>
      </c>
      <c r="B14" s="24" t="s">
        <v>768</v>
      </c>
      <c r="C14" s="25">
        <v>0</v>
      </c>
    </row>
    <row r="15" spans="1:3" ht="17.100000000000001" customHeight="1">
      <c r="A15" s="24">
        <v>2010108</v>
      </c>
      <c r="B15" s="24" t="s">
        <v>769</v>
      </c>
      <c r="C15" s="25">
        <v>1</v>
      </c>
    </row>
    <row r="16" spans="1:3" ht="17.100000000000001" customHeight="1">
      <c r="A16" s="24">
        <v>2010109</v>
      </c>
      <c r="B16" s="24" t="s">
        <v>770</v>
      </c>
      <c r="C16" s="25">
        <v>0</v>
      </c>
    </row>
    <row r="17" spans="1:3" ht="17.100000000000001" customHeight="1">
      <c r="A17" s="24">
        <v>2010150</v>
      </c>
      <c r="B17" s="24" t="s">
        <v>771</v>
      </c>
      <c r="C17" s="25">
        <v>0</v>
      </c>
    </row>
    <row r="18" spans="1:3" ht="17.100000000000001" customHeight="1">
      <c r="A18" s="24">
        <v>2010199</v>
      </c>
      <c r="B18" s="24" t="s">
        <v>772</v>
      </c>
      <c r="C18" s="25">
        <v>0</v>
      </c>
    </row>
    <row r="19" spans="1:3" ht="17.100000000000001" customHeight="1">
      <c r="A19" s="24">
        <v>20102</v>
      </c>
      <c r="B19" s="33" t="s">
        <v>773</v>
      </c>
      <c r="C19" s="19">
        <f>SUM(C20:C27)</f>
        <v>522</v>
      </c>
    </row>
    <row r="20" spans="1:3" ht="17.100000000000001" customHeight="1">
      <c r="A20" s="24">
        <v>2010201</v>
      </c>
      <c r="B20" s="24" t="s">
        <v>762</v>
      </c>
      <c r="C20" s="25">
        <v>472</v>
      </c>
    </row>
    <row r="21" spans="1:3" ht="17.100000000000001" customHeight="1">
      <c r="A21" s="24">
        <v>2010202</v>
      </c>
      <c r="B21" s="24" t="s">
        <v>763</v>
      </c>
      <c r="C21" s="25">
        <v>31</v>
      </c>
    </row>
    <row r="22" spans="1:3" ht="17.100000000000001" customHeight="1">
      <c r="A22" s="24">
        <v>2010203</v>
      </c>
      <c r="B22" s="24" t="s">
        <v>764</v>
      </c>
      <c r="C22" s="25">
        <v>0</v>
      </c>
    </row>
    <row r="23" spans="1:3" ht="17.100000000000001" customHeight="1">
      <c r="A23" s="24">
        <v>2010204</v>
      </c>
      <c r="B23" s="24" t="s">
        <v>774</v>
      </c>
      <c r="C23" s="25">
        <v>18</v>
      </c>
    </row>
    <row r="24" spans="1:3" ht="17.100000000000001" customHeight="1">
      <c r="A24" s="24">
        <v>2010205</v>
      </c>
      <c r="B24" s="24" t="s">
        <v>775</v>
      </c>
      <c r="C24" s="25">
        <v>1</v>
      </c>
    </row>
    <row r="25" spans="1:3" ht="17.100000000000001" customHeight="1">
      <c r="A25" s="24">
        <v>2010206</v>
      </c>
      <c r="B25" s="24" t="s">
        <v>776</v>
      </c>
      <c r="C25" s="25">
        <v>0</v>
      </c>
    </row>
    <row r="26" spans="1:3" ht="17.100000000000001" customHeight="1">
      <c r="A26" s="24">
        <v>2010250</v>
      </c>
      <c r="B26" s="24" t="s">
        <v>771</v>
      </c>
      <c r="C26" s="25">
        <v>0</v>
      </c>
    </row>
    <row r="27" spans="1:3" ht="17.100000000000001" customHeight="1">
      <c r="A27" s="24">
        <v>2010299</v>
      </c>
      <c r="B27" s="24" t="s">
        <v>777</v>
      </c>
      <c r="C27" s="25">
        <v>0</v>
      </c>
    </row>
    <row r="28" spans="1:3" ht="17.100000000000001" customHeight="1">
      <c r="A28" s="24">
        <v>20103</v>
      </c>
      <c r="B28" s="33" t="s">
        <v>778</v>
      </c>
      <c r="C28" s="19">
        <f>SUM(C29:C39)</f>
        <v>5551</v>
      </c>
    </row>
    <row r="29" spans="1:3" ht="17.100000000000001" customHeight="1">
      <c r="A29" s="24">
        <v>2010301</v>
      </c>
      <c r="B29" s="24" t="s">
        <v>762</v>
      </c>
      <c r="C29" s="25">
        <v>2412</v>
      </c>
    </row>
    <row r="30" spans="1:3" ht="17.100000000000001" customHeight="1">
      <c r="A30" s="24">
        <v>2010302</v>
      </c>
      <c r="B30" s="24" t="s">
        <v>763</v>
      </c>
      <c r="C30" s="25">
        <v>973</v>
      </c>
    </row>
    <row r="31" spans="1:3" ht="17.100000000000001" customHeight="1">
      <c r="A31" s="24">
        <v>2010303</v>
      </c>
      <c r="B31" s="24" t="s">
        <v>764</v>
      </c>
      <c r="C31" s="25">
        <v>1900</v>
      </c>
    </row>
    <row r="32" spans="1:3" ht="17.100000000000001" customHeight="1">
      <c r="A32" s="24">
        <v>2010304</v>
      </c>
      <c r="B32" s="24" t="s">
        <v>779</v>
      </c>
      <c r="C32" s="25">
        <v>0</v>
      </c>
    </row>
    <row r="33" spans="1:3" ht="17.100000000000001" customHeight="1">
      <c r="A33" s="24">
        <v>2010305</v>
      </c>
      <c r="B33" s="24" t="s">
        <v>780</v>
      </c>
      <c r="C33" s="25">
        <v>0</v>
      </c>
    </row>
    <row r="34" spans="1:3" ht="17.100000000000001" customHeight="1">
      <c r="A34" s="24">
        <v>2010306</v>
      </c>
      <c r="B34" s="24" t="s">
        <v>781</v>
      </c>
      <c r="C34" s="25">
        <v>112</v>
      </c>
    </row>
    <row r="35" spans="1:3" ht="17.100000000000001" customHeight="1">
      <c r="A35" s="24">
        <v>2010307</v>
      </c>
      <c r="B35" s="24" t="s">
        <v>782</v>
      </c>
      <c r="C35" s="25">
        <v>0</v>
      </c>
    </row>
    <row r="36" spans="1:3" ht="17.100000000000001" customHeight="1">
      <c r="A36" s="24">
        <v>2010308</v>
      </c>
      <c r="B36" s="24" t="s">
        <v>783</v>
      </c>
      <c r="C36" s="25">
        <v>81</v>
      </c>
    </row>
    <row r="37" spans="1:3" ht="17.100000000000001" customHeight="1">
      <c r="A37" s="24">
        <v>2010309</v>
      </c>
      <c r="B37" s="24" t="s">
        <v>784</v>
      </c>
      <c r="C37" s="25">
        <v>0</v>
      </c>
    </row>
    <row r="38" spans="1:3" ht="17.100000000000001" customHeight="1">
      <c r="A38" s="24">
        <v>2010350</v>
      </c>
      <c r="B38" s="24" t="s">
        <v>771</v>
      </c>
      <c r="C38" s="25">
        <v>73</v>
      </c>
    </row>
    <row r="39" spans="1:3" ht="17.100000000000001" customHeight="1">
      <c r="A39" s="24">
        <v>2010399</v>
      </c>
      <c r="B39" s="24" t="s">
        <v>785</v>
      </c>
      <c r="C39" s="25">
        <v>0</v>
      </c>
    </row>
    <row r="40" spans="1:3" ht="17.100000000000001" customHeight="1">
      <c r="A40" s="24">
        <v>20104</v>
      </c>
      <c r="B40" s="33" t="s">
        <v>786</v>
      </c>
      <c r="C40" s="19">
        <f>SUM(C41:C51)</f>
        <v>646</v>
      </c>
    </row>
    <row r="41" spans="1:3" ht="17.100000000000001" customHeight="1">
      <c r="A41" s="24">
        <v>2010401</v>
      </c>
      <c r="B41" s="24" t="s">
        <v>762</v>
      </c>
      <c r="C41" s="25">
        <v>448</v>
      </c>
    </row>
    <row r="42" spans="1:3" ht="17.100000000000001" customHeight="1">
      <c r="A42" s="24">
        <v>2010402</v>
      </c>
      <c r="B42" s="24" t="s">
        <v>763</v>
      </c>
      <c r="C42" s="25">
        <v>9</v>
      </c>
    </row>
    <row r="43" spans="1:3" ht="17.100000000000001" customHeight="1">
      <c r="A43" s="24">
        <v>2010403</v>
      </c>
      <c r="B43" s="24" t="s">
        <v>764</v>
      </c>
      <c r="C43" s="25">
        <v>0</v>
      </c>
    </row>
    <row r="44" spans="1:3" ht="17.100000000000001" customHeight="1">
      <c r="A44" s="24">
        <v>2010404</v>
      </c>
      <c r="B44" s="24" t="s">
        <v>787</v>
      </c>
      <c r="C44" s="25">
        <v>0</v>
      </c>
    </row>
    <row r="45" spans="1:3" ht="17.100000000000001" customHeight="1">
      <c r="A45" s="24">
        <v>2010405</v>
      </c>
      <c r="B45" s="24" t="s">
        <v>788</v>
      </c>
      <c r="C45" s="25">
        <v>0</v>
      </c>
    </row>
    <row r="46" spans="1:3" ht="17.100000000000001" customHeight="1">
      <c r="A46" s="24">
        <v>2010406</v>
      </c>
      <c r="B46" s="24" t="s">
        <v>789</v>
      </c>
      <c r="C46" s="25">
        <v>0</v>
      </c>
    </row>
    <row r="47" spans="1:3" ht="17.100000000000001" customHeight="1">
      <c r="A47" s="24">
        <v>2010407</v>
      </c>
      <c r="B47" s="24" t="s">
        <v>790</v>
      </c>
      <c r="C47" s="25">
        <v>0</v>
      </c>
    </row>
    <row r="48" spans="1:3" ht="17.100000000000001" customHeight="1">
      <c r="A48" s="24">
        <v>2010408</v>
      </c>
      <c r="B48" s="24" t="s">
        <v>791</v>
      </c>
      <c r="C48" s="25">
        <v>63</v>
      </c>
    </row>
    <row r="49" spans="1:3" ht="17.100000000000001" customHeight="1">
      <c r="A49" s="24">
        <v>2010409</v>
      </c>
      <c r="B49" s="24" t="s">
        <v>792</v>
      </c>
      <c r="C49" s="25">
        <v>0</v>
      </c>
    </row>
    <row r="50" spans="1:3" ht="17.100000000000001" customHeight="1">
      <c r="A50" s="24">
        <v>2010450</v>
      </c>
      <c r="B50" s="24" t="s">
        <v>771</v>
      </c>
      <c r="C50" s="25">
        <v>0</v>
      </c>
    </row>
    <row r="51" spans="1:3" ht="17.100000000000001" customHeight="1">
      <c r="A51" s="24">
        <v>2010499</v>
      </c>
      <c r="B51" s="24" t="s">
        <v>793</v>
      </c>
      <c r="C51" s="25">
        <v>126</v>
      </c>
    </row>
    <row r="52" spans="1:3" ht="17.100000000000001" customHeight="1">
      <c r="A52" s="24">
        <v>20105</v>
      </c>
      <c r="B52" s="33" t="s">
        <v>794</v>
      </c>
      <c r="C52" s="19">
        <f>SUM(C53:C62)</f>
        <v>238</v>
      </c>
    </row>
    <row r="53" spans="1:3" ht="17.100000000000001" customHeight="1">
      <c r="A53" s="24">
        <v>2010501</v>
      </c>
      <c r="B53" s="24" t="s">
        <v>762</v>
      </c>
      <c r="C53" s="25">
        <v>170</v>
      </c>
    </row>
    <row r="54" spans="1:3" ht="17.100000000000001" customHeight="1">
      <c r="A54" s="24">
        <v>2010502</v>
      </c>
      <c r="B54" s="24" t="s">
        <v>763</v>
      </c>
      <c r="C54" s="25">
        <v>1</v>
      </c>
    </row>
    <row r="55" spans="1:3" ht="17.100000000000001" customHeight="1">
      <c r="A55" s="24">
        <v>2010503</v>
      </c>
      <c r="B55" s="24" t="s">
        <v>764</v>
      </c>
      <c r="C55" s="25">
        <v>0</v>
      </c>
    </row>
    <row r="56" spans="1:3" ht="17.100000000000001" customHeight="1">
      <c r="A56" s="24">
        <v>2010504</v>
      </c>
      <c r="B56" s="24" t="s">
        <v>795</v>
      </c>
      <c r="C56" s="25">
        <v>0</v>
      </c>
    </row>
    <row r="57" spans="1:3" ht="17.100000000000001" customHeight="1">
      <c r="A57" s="24">
        <v>2010505</v>
      </c>
      <c r="B57" s="24" t="s">
        <v>796</v>
      </c>
      <c r="C57" s="25">
        <v>28</v>
      </c>
    </row>
    <row r="58" spans="1:3" ht="17.100000000000001" customHeight="1">
      <c r="A58" s="24">
        <v>2010506</v>
      </c>
      <c r="B58" s="24" t="s">
        <v>797</v>
      </c>
      <c r="C58" s="25">
        <v>0</v>
      </c>
    </row>
    <row r="59" spans="1:3" ht="17.100000000000001" customHeight="1">
      <c r="A59" s="24">
        <v>2010507</v>
      </c>
      <c r="B59" s="24" t="s">
        <v>798</v>
      </c>
      <c r="C59" s="25">
        <v>21</v>
      </c>
    </row>
    <row r="60" spans="1:3" ht="17.100000000000001" customHeight="1">
      <c r="A60" s="24">
        <v>2010508</v>
      </c>
      <c r="B60" s="24" t="s">
        <v>799</v>
      </c>
      <c r="C60" s="25">
        <v>0</v>
      </c>
    </row>
    <row r="61" spans="1:3" ht="17.100000000000001" customHeight="1">
      <c r="A61" s="24">
        <v>2010550</v>
      </c>
      <c r="B61" s="24" t="s">
        <v>771</v>
      </c>
      <c r="C61" s="25">
        <v>0</v>
      </c>
    </row>
    <row r="62" spans="1:3" ht="17.100000000000001" customHeight="1">
      <c r="A62" s="24">
        <v>2010599</v>
      </c>
      <c r="B62" s="24" t="s">
        <v>800</v>
      </c>
      <c r="C62" s="25">
        <v>18</v>
      </c>
    </row>
    <row r="63" spans="1:3" ht="17.100000000000001" customHeight="1">
      <c r="A63" s="24">
        <v>20106</v>
      </c>
      <c r="B63" s="33" t="s">
        <v>801</v>
      </c>
      <c r="C63" s="19">
        <f>SUM(C64:C73)</f>
        <v>1068</v>
      </c>
    </row>
    <row r="64" spans="1:3" ht="17.100000000000001" customHeight="1">
      <c r="A64" s="24">
        <v>2010601</v>
      </c>
      <c r="B64" s="24" t="s">
        <v>762</v>
      </c>
      <c r="C64" s="25">
        <v>878</v>
      </c>
    </row>
    <row r="65" spans="1:3" ht="17.100000000000001" customHeight="1">
      <c r="A65" s="24">
        <v>2010602</v>
      </c>
      <c r="B65" s="24" t="s">
        <v>763</v>
      </c>
      <c r="C65" s="25">
        <v>161</v>
      </c>
    </row>
    <row r="66" spans="1:3" ht="17.100000000000001" customHeight="1">
      <c r="A66" s="24">
        <v>2010603</v>
      </c>
      <c r="B66" s="24" t="s">
        <v>764</v>
      </c>
      <c r="C66" s="25">
        <v>0</v>
      </c>
    </row>
    <row r="67" spans="1:3" ht="17.100000000000001" customHeight="1">
      <c r="A67" s="24">
        <v>2010604</v>
      </c>
      <c r="B67" s="24" t="s">
        <v>802</v>
      </c>
      <c r="C67" s="25">
        <v>0</v>
      </c>
    </row>
    <row r="68" spans="1:3" ht="17.100000000000001" customHeight="1">
      <c r="A68" s="24">
        <v>2010605</v>
      </c>
      <c r="B68" s="24" t="s">
        <v>803</v>
      </c>
      <c r="C68" s="25">
        <v>0</v>
      </c>
    </row>
    <row r="69" spans="1:3" ht="17.100000000000001" customHeight="1">
      <c r="A69" s="24">
        <v>2010606</v>
      </c>
      <c r="B69" s="24" t="s">
        <v>804</v>
      </c>
      <c r="C69" s="25">
        <v>0</v>
      </c>
    </row>
    <row r="70" spans="1:3" ht="17.100000000000001" customHeight="1">
      <c r="A70" s="24">
        <v>2010607</v>
      </c>
      <c r="B70" s="24" t="s">
        <v>805</v>
      </c>
      <c r="C70" s="25">
        <v>0</v>
      </c>
    </row>
    <row r="71" spans="1:3" ht="17.100000000000001" customHeight="1">
      <c r="A71" s="24">
        <v>2010608</v>
      </c>
      <c r="B71" s="24" t="s">
        <v>806</v>
      </c>
      <c r="C71" s="25">
        <v>0</v>
      </c>
    </row>
    <row r="72" spans="1:3" ht="17.100000000000001" customHeight="1">
      <c r="A72" s="24">
        <v>2010650</v>
      </c>
      <c r="B72" s="24" t="s">
        <v>771</v>
      </c>
      <c r="C72" s="25">
        <v>0</v>
      </c>
    </row>
    <row r="73" spans="1:3" ht="17.100000000000001" customHeight="1">
      <c r="A73" s="24">
        <v>2010699</v>
      </c>
      <c r="B73" s="24" t="s">
        <v>807</v>
      </c>
      <c r="C73" s="25">
        <v>29</v>
      </c>
    </row>
    <row r="74" spans="1:3" ht="17.100000000000001" customHeight="1">
      <c r="A74" s="24">
        <v>20107</v>
      </c>
      <c r="B74" s="33" t="s">
        <v>808</v>
      </c>
      <c r="C74" s="19">
        <f>SUM(C75:C85)</f>
        <v>0</v>
      </c>
    </row>
    <row r="75" spans="1:3" ht="17.100000000000001" customHeight="1">
      <c r="A75" s="24">
        <v>2010701</v>
      </c>
      <c r="B75" s="24" t="s">
        <v>762</v>
      </c>
      <c r="C75" s="25">
        <v>0</v>
      </c>
    </row>
    <row r="76" spans="1:3" ht="17.100000000000001" customHeight="1">
      <c r="A76" s="24">
        <v>2010702</v>
      </c>
      <c r="B76" s="24" t="s">
        <v>763</v>
      </c>
      <c r="C76" s="25">
        <v>0</v>
      </c>
    </row>
    <row r="77" spans="1:3" ht="17.100000000000001" customHeight="1">
      <c r="A77" s="24">
        <v>2010703</v>
      </c>
      <c r="B77" s="24" t="s">
        <v>764</v>
      </c>
      <c r="C77" s="25">
        <v>0</v>
      </c>
    </row>
    <row r="78" spans="1:3" ht="17.100000000000001" customHeight="1">
      <c r="A78" s="24">
        <v>2010704</v>
      </c>
      <c r="B78" s="24" t="s">
        <v>809</v>
      </c>
      <c r="C78" s="25">
        <v>0</v>
      </c>
    </row>
    <row r="79" spans="1:3" ht="17.100000000000001" customHeight="1">
      <c r="A79" s="24">
        <v>2010705</v>
      </c>
      <c r="B79" s="24" t="s">
        <v>810</v>
      </c>
      <c r="C79" s="25">
        <v>0</v>
      </c>
    </row>
    <row r="80" spans="1:3" ht="17.100000000000001" customHeight="1">
      <c r="A80" s="24">
        <v>2010706</v>
      </c>
      <c r="B80" s="24" t="s">
        <v>811</v>
      </c>
      <c r="C80" s="25">
        <v>0</v>
      </c>
    </row>
    <row r="81" spans="1:3" ht="17.100000000000001" customHeight="1">
      <c r="A81" s="24">
        <v>2010707</v>
      </c>
      <c r="B81" s="24" t="s">
        <v>812</v>
      </c>
      <c r="C81" s="25">
        <v>0</v>
      </c>
    </row>
    <row r="82" spans="1:3" ht="17.100000000000001" customHeight="1">
      <c r="A82" s="24">
        <v>2010708</v>
      </c>
      <c r="B82" s="24" t="s">
        <v>813</v>
      </c>
      <c r="C82" s="25">
        <v>0</v>
      </c>
    </row>
    <row r="83" spans="1:3" ht="17.100000000000001" customHeight="1">
      <c r="A83" s="24">
        <v>2010709</v>
      </c>
      <c r="B83" s="24" t="s">
        <v>805</v>
      </c>
      <c r="C83" s="25">
        <v>0</v>
      </c>
    </row>
    <row r="84" spans="1:3" ht="17.100000000000001" customHeight="1">
      <c r="A84" s="24">
        <v>2010750</v>
      </c>
      <c r="B84" s="24" t="s">
        <v>771</v>
      </c>
      <c r="C84" s="25">
        <v>0</v>
      </c>
    </row>
    <row r="85" spans="1:3" ht="17.100000000000001" customHeight="1">
      <c r="A85" s="24">
        <v>2010799</v>
      </c>
      <c r="B85" s="24" t="s">
        <v>814</v>
      </c>
      <c r="C85" s="25">
        <v>0</v>
      </c>
    </row>
    <row r="86" spans="1:3" ht="17.100000000000001" customHeight="1">
      <c r="A86" s="24">
        <v>20108</v>
      </c>
      <c r="B86" s="33" t="s">
        <v>815</v>
      </c>
      <c r="C86" s="19">
        <f>SUM(C87:C94)</f>
        <v>328</v>
      </c>
    </row>
    <row r="87" spans="1:3" ht="17.100000000000001" customHeight="1">
      <c r="A87" s="24">
        <v>2010801</v>
      </c>
      <c r="B87" s="24" t="s">
        <v>762</v>
      </c>
      <c r="C87" s="25">
        <v>246</v>
      </c>
    </row>
    <row r="88" spans="1:3" ht="17.100000000000001" customHeight="1">
      <c r="A88" s="24">
        <v>2010802</v>
      </c>
      <c r="B88" s="24" t="s">
        <v>763</v>
      </c>
      <c r="C88" s="25">
        <v>82</v>
      </c>
    </row>
    <row r="89" spans="1:3" ht="17.100000000000001" customHeight="1">
      <c r="A89" s="24">
        <v>2010803</v>
      </c>
      <c r="B89" s="24" t="s">
        <v>764</v>
      </c>
      <c r="C89" s="25">
        <v>0</v>
      </c>
    </row>
    <row r="90" spans="1:3" ht="17.100000000000001" customHeight="1">
      <c r="A90" s="24">
        <v>2010804</v>
      </c>
      <c r="B90" s="24" t="s">
        <v>816</v>
      </c>
      <c r="C90" s="25">
        <v>0</v>
      </c>
    </row>
    <row r="91" spans="1:3" ht="17.100000000000001" customHeight="1">
      <c r="A91" s="24">
        <v>2010805</v>
      </c>
      <c r="B91" s="24" t="s">
        <v>817</v>
      </c>
      <c r="C91" s="25">
        <v>0</v>
      </c>
    </row>
    <row r="92" spans="1:3" ht="17.100000000000001" customHeight="1">
      <c r="A92" s="24">
        <v>2010806</v>
      </c>
      <c r="B92" s="24" t="s">
        <v>805</v>
      </c>
      <c r="C92" s="25">
        <v>0</v>
      </c>
    </row>
    <row r="93" spans="1:3" ht="17.100000000000001" customHeight="1">
      <c r="A93" s="24">
        <v>2010850</v>
      </c>
      <c r="B93" s="24" t="s">
        <v>771</v>
      </c>
      <c r="C93" s="25">
        <v>0</v>
      </c>
    </row>
    <row r="94" spans="1:3" ht="17.100000000000001" customHeight="1">
      <c r="A94" s="24">
        <v>2010899</v>
      </c>
      <c r="B94" s="24" t="s">
        <v>818</v>
      </c>
      <c r="C94" s="25">
        <v>0</v>
      </c>
    </row>
    <row r="95" spans="1:3" ht="17.100000000000001" customHeight="1">
      <c r="A95" s="24">
        <v>20109</v>
      </c>
      <c r="B95" s="33" t="s">
        <v>819</v>
      </c>
      <c r="C95" s="19">
        <f>SUM(C96:C104)</f>
        <v>0</v>
      </c>
    </row>
    <row r="96" spans="1:3" ht="17.100000000000001" customHeight="1">
      <c r="A96" s="24">
        <v>2010901</v>
      </c>
      <c r="B96" s="24" t="s">
        <v>762</v>
      </c>
      <c r="C96" s="25">
        <v>0</v>
      </c>
    </row>
    <row r="97" spans="1:3" ht="17.100000000000001" customHeight="1">
      <c r="A97" s="24">
        <v>2010902</v>
      </c>
      <c r="B97" s="24" t="s">
        <v>763</v>
      </c>
      <c r="C97" s="25">
        <v>0</v>
      </c>
    </row>
    <row r="98" spans="1:3" ht="17.100000000000001" customHeight="1">
      <c r="A98" s="24">
        <v>2010903</v>
      </c>
      <c r="B98" s="24" t="s">
        <v>764</v>
      </c>
      <c r="C98" s="25">
        <v>0</v>
      </c>
    </row>
    <row r="99" spans="1:3" ht="17.100000000000001" customHeight="1">
      <c r="A99" s="24">
        <v>2010904</v>
      </c>
      <c r="B99" s="24" t="s">
        <v>820</v>
      </c>
      <c r="C99" s="25">
        <v>0</v>
      </c>
    </row>
    <row r="100" spans="1:3" ht="17.100000000000001" customHeight="1">
      <c r="A100" s="24">
        <v>2010905</v>
      </c>
      <c r="B100" s="24" t="s">
        <v>821</v>
      </c>
      <c r="C100" s="25">
        <v>0</v>
      </c>
    </row>
    <row r="101" spans="1:3" ht="17.100000000000001" customHeight="1">
      <c r="A101" s="24">
        <v>2010907</v>
      </c>
      <c r="B101" s="24" t="s">
        <v>822</v>
      </c>
      <c r="C101" s="25">
        <v>0</v>
      </c>
    </row>
    <row r="102" spans="1:3" ht="17.100000000000001" customHeight="1">
      <c r="A102" s="24">
        <v>2010908</v>
      </c>
      <c r="B102" s="24" t="s">
        <v>805</v>
      </c>
      <c r="C102" s="25">
        <v>0</v>
      </c>
    </row>
    <row r="103" spans="1:3" ht="17.100000000000001" customHeight="1">
      <c r="A103" s="24">
        <v>2010950</v>
      </c>
      <c r="B103" s="24" t="s">
        <v>771</v>
      </c>
      <c r="C103" s="25">
        <v>0</v>
      </c>
    </row>
    <row r="104" spans="1:3" ht="17.100000000000001" customHeight="1">
      <c r="A104" s="24">
        <v>2010999</v>
      </c>
      <c r="B104" s="24" t="s">
        <v>823</v>
      </c>
      <c r="C104" s="25">
        <v>0</v>
      </c>
    </row>
    <row r="105" spans="1:3" ht="17.100000000000001" customHeight="1">
      <c r="A105" s="24">
        <v>20110</v>
      </c>
      <c r="B105" s="33" t="s">
        <v>824</v>
      </c>
      <c r="C105" s="19">
        <f>SUM(C106:C119)</f>
        <v>435</v>
      </c>
    </row>
    <row r="106" spans="1:3" ht="17.100000000000001" customHeight="1">
      <c r="A106" s="24">
        <v>2011001</v>
      </c>
      <c r="B106" s="24" t="s">
        <v>762</v>
      </c>
      <c r="C106" s="25">
        <v>403</v>
      </c>
    </row>
    <row r="107" spans="1:3" ht="17.100000000000001" customHeight="1">
      <c r="A107" s="24">
        <v>2011002</v>
      </c>
      <c r="B107" s="24" t="s">
        <v>763</v>
      </c>
      <c r="C107" s="25">
        <v>22</v>
      </c>
    </row>
    <row r="108" spans="1:3" ht="17.100000000000001" customHeight="1">
      <c r="A108" s="24">
        <v>2011003</v>
      </c>
      <c r="B108" s="24" t="s">
        <v>764</v>
      </c>
      <c r="C108" s="25">
        <v>0</v>
      </c>
    </row>
    <row r="109" spans="1:3" ht="17.100000000000001" customHeight="1">
      <c r="A109" s="24">
        <v>2011004</v>
      </c>
      <c r="B109" s="24" t="s">
        <v>825</v>
      </c>
      <c r="C109" s="25">
        <v>0</v>
      </c>
    </row>
    <row r="110" spans="1:3" ht="17.100000000000001" customHeight="1">
      <c r="A110" s="24">
        <v>2011005</v>
      </c>
      <c r="B110" s="24" t="s">
        <v>826</v>
      </c>
      <c r="C110" s="25">
        <v>0</v>
      </c>
    </row>
    <row r="111" spans="1:3" ht="17.100000000000001" customHeight="1">
      <c r="A111" s="24">
        <v>2011006</v>
      </c>
      <c r="B111" s="24" t="s">
        <v>827</v>
      </c>
      <c r="C111" s="25">
        <v>0</v>
      </c>
    </row>
    <row r="112" spans="1:3" ht="17.100000000000001" customHeight="1">
      <c r="A112" s="24">
        <v>2011007</v>
      </c>
      <c r="B112" s="24" t="s">
        <v>828</v>
      </c>
      <c r="C112" s="25">
        <v>0</v>
      </c>
    </row>
    <row r="113" spans="1:3" ht="17.100000000000001" customHeight="1">
      <c r="A113" s="24">
        <v>2011008</v>
      </c>
      <c r="B113" s="24" t="s">
        <v>829</v>
      </c>
      <c r="C113" s="25">
        <v>0</v>
      </c>
    </row>
    <row r="114" spans="1:3" ht="17.100000000000001" customHeight="1">
      <c r="A114" s="24">
        <v>2011009</v>
      </c>
      <c r="B114" s="24" t="s">
        <v>830</v>
      </c>
      <c r="C114" s="25">
        <v>0</v>
      </c>
    </row>
    <row r="115" spans="1:3" ht="17.100000000000001" customHeight="1">
      <c r="A115" s="24">
        <v>2011010</v>
      </c>
      <c r="B115" s="24" t="s">
        <v>831</v>
      </c>
      <c r="C115" s="25">
        <v>0</v>
      </c>
    </row>
    <row r="116" spans="1:3" ht="17.100000000000001" customHeight="1">
      <c r="A116" s="24">
        <v>2011011</v>
      </c>
      <c r="B116" s="24" t="s">
        <v>832</v>
      </c>
      <c r="C116" s="25">
        <v>0</v>
      </c>
    </row>
    <row r="117" spans="1:3" ht="17.100000000000001" customHeight="1">
      <c r="A117" s="24">
        <v>2011012</v>
      </c>
      <c r="B117" s="24" t="s">
        <v>833</v>
      </c>
      <c r="C117" s="25">
        <v>0</v>
      </c>
    </row>
    <row r="118" spans="1:3" ht="17.100000000000001" customHeight="1">
      <c r="A118" s="24">
        <v>2011050</v>
      </c>
      <c r="B118" s="24" t="s">
        <v>771</v>
      </c>
      <c r="C118" s="25">
        <v>0</v>
      </c>
    </row>
    <row r="119" spans="1:3" ht="17.100000000000001" customHeight="1">
      <c r="A119" s="24">
        <v>2011099</v>
      </c>
      <c r="B119" s="24" t="s">
        <v>834</v>
      </c>
      <c r="C119" s="25">
        <v>10</v>
      </c>
    </row>
    <row r="120" spans="1:3" ht="17.100000000000001" customHeight="1">
      <c r="A120" s="24">
        <v>20111</v>
      </c>
      <c r="B120" s="33" t="s">
        <v>835</v>
      </c>
      <c r="C120" s="19">
        <f>SUM(C121:C128)</f>
        <v>940</v>
      </c>
    </row>
    <row r="121" spans="1:3" ht="17.100000000000001" customHeight="1">
      <c r="A121" s="24">
        <v>2011101</v>
      </c>
      <c r="B121" s="24" t="s">
        <v>762</v>
      </c>
      <c r="C121" s="25">
        <v>616</v>
      </c>
    </row>
    <row r="122" spans="1:3" ht="17.100000000000001" customHeight="1">
      <c r="A122" s="24">
        <v>2011102</v>
      </c>
      <c r="B122" s="24" t="s">
        <v>763</v>
      </c>
      <c r="C122" s="25">
        <v>324</v>
      </c>
    </row>
    <row r="123" spans="1:3" ht="17.100000000000001" customHeight="1">
      <c r="A123" s="24">
        <v>2011103</v>
      </c>
      <c r="B123" s="24" t="s">
        <v>764</v>
      </c>
      <c r="C123" s="25">
        <v>0</v>
      </c>
    </row>
    <row r="124" spans="1:3" ht="17.100000000000001" customHeight="1">
      <c r="A124" s="24">
        <v>2011104</v>
      </c>
      <c r="B124" s="24" t="s">
        <v>836</v>
      </c>
      <c r="C124" s="25">
        <v>0</v>
      </c>
    </row>
    <row r="125" spans="1:3" ht="17.100000000000001" customHeight="1">
      <c r="A125" s="24">
        <v>2011105</v>
      </c>
      <c r="B125" s="24" t="s">
        <v>837</v>
      </c>
      <c r="C125" s="25">
        <v>0</v>
      </c>
    </row>
    <row r="126" spans="1:3" ht="17.100000000000001" customHeight="1">
      <c r="A126" s="24">
        <v>2011106</v>
      </c>
      <c r="B126" s="24" t="s">
        <v>838</v>
      </c>
      <c r="C126" s="25">
        <v>0</v>
      </c>
    </row>
    <row r="127" spans="1:3" ht="17.100000000000001" customHeight="1">
      <c r="A127" s="24">
        <v>2011150</v>
      </c>
      <c r="B127" s="24" t="s">
        <v>771</v>
      </c>
      <c r="C127" s="25">
        <v>0</v>
      </c>
    </row>
    <row r="128" spans="1:3" ht="17.100000000000001" customHeight="1">
      <c r="A128" s="24">
        <v>2011199</v>
      </c>
      <c r="B128" s="24" t="s">
        <v>839</v>
      </c>
      <c r="C128" s="25">
        <v>0</v>
      </c>
    </row>
    <row r="129" spans="1:3" ht="17.100000000000001" customHeight="1">
      <c r="A129" s="24">
        <v>20113</v>
      </c>
      <c r="B129" s="33" t="s">
        <v>840</v>
      </c>
      <c r="C129" s="19">
        <f>SUM(C130:C139)</f>
        <v>120</v>
      </c>
    </row>
    <row r="130" spans="1:3" ht="17.100000000000001" customHeight="1">
      <c r="A130" s="24">
        <v>2011301</v>
      </c>
      <c r="B130" s="24" t="s">
        <v>762</v>
      </c>
      <c r="C130" s="25">
        <v>79</v>
      </c>
    </row>
    <row r="131" spans="1:3" ht="17.100000000000001" customHeight="1">
      <c r="A131" s="24">
        <v>2011302</v>
      </c>
      <c r="B131" s="24" t="s">
        <v>763</v>
      </c>
      <c r="C131" s="25">
        <v>1</v>
      </c>
    </row>
    <row r="132" spans="1:3" ht="17.100000000000001" customHeight="1">
      <c r="A132" s="24">
        <v>2011303</v>
      </c>
      <c r="B132" s="24" t="s">
        <v>764</v>
      </c>
      <c r="C132" s="25">
        <v>0</v>
      </c>
    </row>
    <row r="133" spans="1:3" ht="17.100000000000001" customHeight="1">
      <c r="A133" s="24">
        <v>2011304</v>
      </c>
      <c r="B133" s="24" t="s">
        <v>841</v>
      </c>
      <c r="C133" s="25">
        <v>0</v>
      </c>
    </row>
    <row r="134" spans="1:3" ht="17.100000000000001" customHeight="1">
      <c r="A134" s="24">
        <v>2011305</v>
      </c>
      <c r="B134" s="24" t="s">
        <v>842</v>
      </c>
      <c r="C134" s="25">
        <v>0</v>
      </c>
    </row>
    <row r="135" spans="1:3" ht="17.100000000000001" customHeight="1">
      <c r="A135" s="24">
        <v>2011306</v>
      </c>
      <c r="B135" s="24" t="s">
        <v>843</v>
      </c>
      <c r="C135" s="25">
        <v>0</v>
      </c>
    </row>
    <row r="136" spans="1:3" ht="17.100000000000001" customHeight="1">
      <c r="A136" s="24">
        <v>2011307</v>
      </c>
      <c r="B136" s="24" t="s">
        <v>844</v>
      </c>
      <c r="C136" s="25">
        <v>0</v>
      </c>
    </row>
    <row r="137" spans="1:3" ht="17.100000000000001" customHeight="1">
      <c r="A137" s="24">
        <v>2011308</v>
      </c>
      <c r="B137" s="24" t="s">
        <v>845</v>
      </c>
      <c r="C137" s="25">
        <v>40</v>
      </c>
    </row>
    <row r="138" spans="1:3" ht="17.100000000000001" customHeight="1">
      <c r="A138" s="24">
        <v>2011350</v>
      </c>
      <c r="B138" s="24" t="s">
        <v>771</v>
      </c>
      <c r="C138" s="25">
        <v>0</v>
      </c>
    </row>
    <row r="139" spans="1:3" ht="17.100000000000001" customHeight="1">
      <c r="A139" s="24">
        <v>2011399</v>
      </c>
      <c r="B139" s="24" t="s">
        <v>846</v>
      </c>
      <c r="C139" s="25">
        <v>0</v>
      </c>
    </row>
    <row r="140" spans="1:3" ht="17.100000000000001" customHeight="1">
      <c r="A140" s="24">
        <v>20114</v>
      </c>
      <c r="B140" s="33" t="s">
        <v>847</v>
      </c>
      <c r="C140" s="19">
        <f>SUM(C141:C151)</f>
        <v>0</v>
      </c>
    </row>
    <row r="141" spans="1:3" ht="17.100000000000001" customHeight="1">
      <c r="A141" s="24">
        <v>2011401</v>
      </c>
      <c r="B141" s="24" t="s">
        <v>762</v>
      </c>
      <c r="C141" s="25">
        <v>0</v>
      </c>
    </row>
    <row r="142" spans="1:3" ht="17.100000000000001" customHeight="1">
      <c r="A142" s="24">
        <v>2011402</v>
      </c>
      <c r="B142" s="24" t="s">
        <v>763</v>
      </c>
      <c r="C142" s="25">
        <v>0</v>
      </c>
    </row>
    <row r="143" spans="1:3" ht="17.100000000000001" customHeight="1">
      <c r="A143" s="24">
        <v>2011403</v>
      </c>
      <c r="B143" s="24" t="s">
        <v>764</v>
      </c>
      <c r="C143" s="25">
        <v>0</v>
      </c>
    </row>
    <row r="144" spans="1:3" ht="17.100000000000001" customHeight="1">
      <c r="A144" s="24">
        <v>2011404</v>
      </c>
      <c r="B144" s="24" t="s">
        <v>848</v>
      </c>
      <c r="C144" s="25">
        <v>0</v>
      </c>
    </row>
    <row r="145" spans="1:3" ht="17.100000000000001" customHeight="1">
      <c r="A145" s="24">
        <v>2011405</v>
      </c>
      <c r="B145" s="24" t="s">
        <v>849</v>
      </c>
      <c r="C145" s="25">
        <v>0</v>
      </c>
    </row>
    <row r="146" spans="1:3" ht="17.100000000000001" customHeight="1">
      <c r="A146" s="24">
        <v>2011406</v>
      </c>
      <c r="B146" s="24" t="s">
        <v>850</v>
      </c>
      <c r="C146" s="25">
        <v>0</v>
      </c>
    </row>
    <row r="147" spans="1:3" ht="17.100000000000001" customHeight="1">
      <c r="A147" s="24">
        <v>2011407</v>
      </c>
      <c r="B147" s="24" t="s">
        <v>851</v>
      </c>
      <c r="C147" s="25">
        <v>0</v>
      </c>
    </row>
    <row r="148" spans="1:3" ht="17.100000000000001" customHeight="1">
      <c r="A148" s="24">
        <v>2011408</v>
      </c>
      <c r="B148" s="24" t="s">
        <v>852</v>
      </c>
      <c r="C148" s="25">
        <v>0</v>
      </c>
    </row>
    <row r="149" spans="1:3" ht="17.100000000000001" customHeight="1">
      <c r="A149" s="24">
        <v>2011409</v>
      </c>
      <c r="B149" s="24" t="s">
        <v>853</v>
      </c>
      <c r="C149" s="25">
        <v>0</v>
      </c>
    </row>
    <row r="150" spans="1:3" ht="17.100000000000001" customHeight="1">
      <c r="A150" s="24">
        <v>2011450</v>
      </c>
      <c r="B150" s="24" t="s">
        <v>771</v>
      </c>
      <c r="C150" s="25">
        <v>0</v>
      </c>
    </row>
    <row r="151" spans="1:3" ht="17.100000000000001" customHeight="1">
      <c r="A151" s="24">
        <v>2011499</v>
      </c>
      <c r="B151" s="24" t="s">
        <v>854</v>
      </c>
      <c r="C151" s="25">
        <v>0</v>
      </c>
    </row>
    <row r="152" spans="1:3" ht="17.100000000000001" customHeight="1">
      <c r="A152" s="24">
        <v>20115</v>
      </c>
      <c r="B152" s="33" t="s">
        <v>855</v>
      </c>
      <c r="C152" s="19">
        <f>SUM(C153:C161)</f>
        <v>1010</v>
      </c>
    </row>
    <row r="153" spans="1:3" ht="17.100000000000001" customHeight="1">
      <c r="A153" s="24">
        <v>2011501</v>
      </c>
      <c r="B153" s="24" t="s">
        <v>762</v>
      </c>
      <c r="C153" s="25">
        <v>914</v>
      </c>
    </row>
    <row r="154" spans="1:3" ht="17.100000000000001" customHeight="1">
      <c r="A154" s="24">
        <v>2011502</v>
      </c>
      <c r="B154" s="24" t="s">
        <v>763</v>
      </c>
      <c r="C154" s="25">
        <v>6</v>
      </c>
    </row>
    <row r="155" spans="1:3" ht="17.100000000000001" customHeight="1">
      <c r="A155" s="24">
        <v>2011503</v>
      </c>
      <c r="B155" s="24" t="s">
        <v>764</v>
      </c>
      <c r="C155" s="25">
        <v>0</v>
      </c>
    </row>
    <row r="156" spans="1:3" ht="17.100000000000001" customHeight="1">
      <c r="A156" s="24">
        <v>2011504</v>
      </c>
      <c r="B156" s="24" t="s">
        <v>856</v>
      </c>
      <c r="C156" s="25">
        <v>15</v>
      </c>
    </row>
    <row r="157" spans="1:3" ht="17.100000000000001" customHeight="1">
      <c r="A157" s="24">
        <v>2011505</v>
      </c>
      <c r="B157" s="24" t="s">
        <v>857</v>
      </c>
      <c r="C157" s="25">
        <v>5</v>
      </c>
    </row>
    <row r="158" spans="1:3" ht="17.100000000000001" customHeight="1">
      <c r="A158" s="24">
        <v>2011506</v>
      </c>
      <c r="B158" s="24" t="s">
        <v>858</v>
      </c>
      <c r="C158" s="25">
        <v>0</v>
      </c>
    </row>
    <row r="159" spans="1:3" ht="17.100000000000001" customHeight="1">
      <c r="A159" s="24">
        <v>2011507</v>
      </c>
      <c r="B159" s="24" t="s">
        <v>805</v>
      </c>
      <c r="C159" s="25">
        <v>0</v>
      </c>
    </row>
    <row r="160" spans="1:3" ht="17.100000000000001" customHeight="1">
      <c r="A160" s="24">
        <v>2011550</v>
      </c>
      <c r="B160" s="24" t="s">
        <v>771</v>
      </c>
      <c r="C160" s="25">
        <v>57</v>
      </c>
    </row>
    <row r="161" spans="1:3" ht="17.100000000000001" customHeight="1">
      <c r="A161" s="24">
        <v>2011599</v>
      </c>
      <c r="B161" s="24" t="s">
        <v>859</v>
      </c>
      <c r="C161" s="25">
        <v>13</v>
      </c>
    </row>
    <row r="162" spans="1:3" ht="17.100000000000001" customHeight="1">
      <c r="A162" s="24">
        <v>20117</v>
      </c>
      <c r="B162" s="33" t="s">
        <v>860</v>
      </c>
      <c r="C162" s="19">
        <f>SUM(C163:C174)</f>
        <v>633</v>
      </c>
    </row>
    <row r="163" spans="1:3" ht="17.100000000000001" customHeight="1">
      <c r="A163" s="24">
        <v>2011701</v>
      </c>
      <c r="B163" s="24" t="s">
        <v>762</v>
      </c>
      <c r="C163" s="25">
        <v>197</v>
      </c>
    </row>
    <row r="164" spans="1:3" ht="17.100000000000001" customHeight="1">
      <c r="A164" s="24">
        <v>2011702</v>
      </c>
      <c r="B164" s="24" t="s">
        <v>763</v>
      </c>
      <c r="C164" s="25">
        <v>1</v>
      </c>
    </row>
    <row r="165" spans="1:3" ht="17.100000000000001" customHeight="1">
      <c r="A165" s="24">
        <v>2011703</v>
      </c>
      <c r="B165" s="24" t="s">
        <v>764</v>
      </c>
      <c r="C165" s="25">
        <v>0</v>
      </c>
    </row>
    <row r="166" spans="1:3" ht="17.100000000000001" customHeight="1">
      <c r="A166" s="24">
        <v>2011704</v>
      </c>
      <c r="B166" s="24" t="s">
        <v>861</v>
      </c>
      <c r="C166" s="25">
        <v>0</v>
      </c>
    </row>
    <row r="167" spans="1:3" ht="17.100000000000001" customHeight="1">
      <c r="A167" s="24">
        <v>2011705</v>
      </c>
      <c r="B167" s="24" t="s">
        <v>862</v>
      </c>
      <c r="C167" s="25">
        <v>0</v>
      </c>
    </row>
    <row r="168" spans="1:3" ht="17.100000000000001" customHeight="1">
      <c r="A168" s="24">
        <v>2011706</v>
      </c>
      <c r="B168" s="24" t="s">
        <v>863</v>
      </c>
      <c r="C168" s="25">
        <v>20</v>
      </c>
    </row>
    <row r="169" spans="1:3" ht="17.100000000000001" customHeight="1">
      <c r="A169" s="24">
        <v>2011707</v>
      </c>
      <c r="B169" s="24" t="s">
        <v>864</v>
      </c>
      <c r="C169" s="25">
        <v>20</v>
      </c>
    </row>
    <row r="170" spans="1:3" ht="17.100000000000001" customHeight="1">
      <c r="A170" s="24">
        <v>2011708</v>
      </c>
      <c r="B170" s="24" t="s">
        <v>865</v>
      </c>
      <c r="C170" s="25">
        <v>0</v>
      </c>
    </row>
    <row r="171" spans="1:3" ht="17.100000000000001" customHeight="1">
      <c r="A171" s="24">
        <v>2011709</v>
      </c>
      <c r="B171" s="24" t="s">
        <v>866</v>
      </c>
      <c r="C171" s="25">
        <v>0</v>
      </c>
    </row>
    <row r="172" spans="1:3" ht="17.100000000000001" customHeight="1">
      <c r="A172" s="24">
        <v>2011710</v>
      </c>
      <c r="B172" s="24" t="s">
        <v>805</v>
      </c>
      <c r="C172" s="25">
        <v>0</v>
      </c>
    </row>
    <row r="173" spans="1:3" ht="17.100000000000001" customHeight="1">
      <c r="A173" s="24">
        <v>2011750</v>
      </c>
      <c r="B173" s="24" t="s">
        <v>771</v>
      </c>
      <c r="C173" s="25">
        <v>395</v>
      </c>
    </row>
    <row r="174" spans="1:3" ht="17.100000000000001" customHeight="1">
      <c r="A174" s="24">
        <v>2011799</v>
      </c>
      <c r="B174" s="24" t="s">
        <v>867</v>
      </c>
      <c r="C174" s="25">
        <v>0</v>
      </c>
    </row>
    <row r="175" spans="1:3" ht="17.100000000000001" customHeight="1">
      <c r="A175" s="24">
        <v>20123</v>
      </c>
      <c r="B175" s="33" t="s">
        <v>868</v>
      </c>
      <c r="C175" s="19">
        <f>SUM(C176:C181)</f>
        <v>0</v>
      </c>
    </row>
    <row r="176" spans="1:3" ht="17.100000000000001" customHeight="1">
      <c r="A176" s="24">
        <v>2012301</v>
      </c>
      <c r="B176" s="24" t="s">
        <v>762</v>
      </c>
      <c r="C176" s="25">
        <v>0</v>
      </c>
    </row>
    <row r="177" spans="1:3" ht="17.100000000000001" customHeight="1">
      <c r="A177" s="24">
        <v>2012302</v>
      </c>
      <c r="B177" s="24" t="s">
        <v>763</v>
      </c>
      <c r="C177" s="25">
        <v>0</v>
      </c>
    </row>
    <row r="178" spans="1:3" ht="17.100000000000001" customHeight="1">
      <c r="A178" s="24">
        <v>2012303</v>
      </c>
      <c r="B178" s="24" t="s">
        <v>764</v>
      </c>
      <c r="C178" s="25">
        <v>0</v>
      </c>
    </row>
    <row r="179" spans="1:3" ht="17.100000000000001" customHeight="1">
      <c r="A179" s="24">
        <v>2012304</v>
      </c>
      <c r="B179" s="24" t="s">
        <v>869</v>
      </c>
      <c r="C179" s="25">
        <v>0</v>
      </c>
    </row>
    <row r="180" spans="1:3" ht="17.100000000000001" customHeight="1">
      <c r="A180" s="24">
        <v>2012350</v>
      </c>
      <c r="B180" s="24" t="s">
        <v>771</v>
      </c>
      <c r="C180" s="25">
        <v>0</v>
      </c>
    </row>
    <row r="181" spans="1:3" ht="17.100000000000001" customHeight="1">
      <c r="A181" s="24">
        <v>2012399</v>
      </c>
      <c r="B181" s="24" t="s">
        <v>870</v>
      </c>
      <c r="C181" s="25">
        <v>0</v>
      </c>
    </row>
    <row r="182" spans="1:3" ht="17.100000000000001" customHeight="1">
      <c r="A182" s="24">
        <v>20124</v>
      </c>
      <c r="B182" s="33" t="s">
        <v>871</v>
      </c>
      <c r="C182" s="19">
        <f>SUM(C183:C188)</f>
        <v>34</v>
      </c>
    </row>
    <row r="183" spans="1:3" ht="17.100000000000001" customHeight="1">
      <c r="A183" s="24">
        <v>2012401</v>
      </c>
      <c r="B183" s="24" t="s">
        <v>762</v>
      </c>
      <c r="C183" s="25">
        <v>32</v>
      </c>
    </row>
    <row r="184" spans="1:3" ht="17.100000000000001" customHeight="1">
      <c r="A184" s="24">
        <v>2012402</v>
      </c>
      <c r="B184" s="24" t="s">
        <v>763</v>
      </c>
      <c r="C184" s="25">
        <v>2</v>
      </c>
    </row>
    <row r="185" spans="1:3" ht="17.100000000000001" customHeight="1">
      <c r="A185" s="24">
        <v>2012403</v>
      </c>
      <c r="B185" s="24" t="s">
        <v>764</v>
      </c>
      <c r="C185" s="25">
        <v>0</v>
      </c>
    </row>
    <row r="186" spans="1:3" ht="17.100000000000001" customHeight="1">
      <c r="A186" s="24">
        <v>2012404</v>
      </c>
      <c r="B186" s="24" t="s">
        <v>872</v>
      </c>
      <c r="C186" s="25">
        <v>0</v>
      </c>
    </row>
    <row r="187" spans="1:3" ht="17.100000000000001" customHeight="1">
      <c r="A187" s="24">
        <v>2012450</v>
      </c>
      <c r="B187" s="24" t="s">
        <v>771</v>
      </c>
      <c r="C187" s="25">
        <v>0</v>
      </c>
    </row>
    <row r="188" spans="1:3" ht="17.100000000000001" customHeight="1">
      <c r="A188" s="24">
        <v>2012499</v>
      </c>
      <c r="B188" s="24" t="s">
        <v>873</v>
      </c>
      <c r="C188" s="25">
        <v>0</v>
      </c>
    </row>
    <row r="189" spans="1:3" ht="17.100000000000001" customHeight="1">
      <c r="A189" s="24">
        <v>20125</v>
      </c>
      <c r="B189" s="33" t="s">
        <v>874</v>
      </c>
      <c r="C189" s="19">
        <f>SUM(C190:C197)</f>
        <v>0</v>
      </c>
    </row>
    <row r="190" spans="1:3" ht="17.100000000000001" customHeight="1">
      <c r="A190" s="24">
        <v>2012501</v>
      </c>
      <c r="B190" s="24" t="s">
        <v>762</v>
      </c>
      <c r="C190" s="25">
        <v>0</v>
      </c>
    </row>
    <row r="191" spans="1:3" ht="17.100000000000001" customHeight="1">
      <c r="A191" s="24">
        <v>2012502</v>
      </c>
      <c r="B191" s="24" t="s">
        <v>763</v>
      </c>
      <c r="C191" s="25">
        <v>0</v>
      </c>
    </row>
    <row r="192" spans="1:3" ht="17.100000000000001" customHeight="1">
      <c r="A192" s="24">
        <v>2012503</v>
      </c>
      <c r="B192" s="24" t="s">
        <v>764</v>
      </c>
      <c r="C192" s="25">
        <v>0</v>
      </c>
    </row>
    <row r="193" spans="1:3" ht="17.100000000000001" customHeight="1">
      <c r="A193" s="24">
        <v>2012504</v>
      </c>
      <c r="B193" s="24" t="s">
        <v>875</v>
      </c>
      <c r="C193" s="25">
        <v>0</v>
      </c>
    </row>
    <row r="194" spans="1:3" ht="17.100000000000001" customHeight="1">
      <c r="A194" s="24">
        <v>2012505</v>
      </c>
      <c r="B194" s="24" t="s">
        <v>876</v>
      </c>
      <c r="C194" s="25">
        <v>0</v>
      </c>
    </row>
    <row r="195" spans="1:3" ht="17.100000000000001" customHeight="1">
      <c r="A195" s="24">
        <v>2012506</v>
      </c>
      <c r="B195" s="24" t="s">
        <v>877</v>
      </c>
      <c r="C195" s="25">
        <v>0</v>
      </c>
    </row>
    <row r="196" spans="1:3" ht="17.100000000000001" customHeight="1">
      <c r="A196" s="24">
        <v>2012550</v>
      </c>
      <c r="B196" s="24" t="s">
        <v>771</v>
      </c>
      <c r="C196" s="25">
        <v>0</v>
      </c>
    </row>
    <row r="197" spans="1:3" ht="17.100000000000001" customHeight="1">
      <c r="A197" s="24">
        <v>2012599</v>
      </c>
      <c r="B197" s="24" t="s">
        <v>878</v>
      </c>
      <c r="C197" s="25">
        <v>0</v>
      </c>
    </row>
    <row r="198" spans="1:3" ht="17.100000000000001" customHeight="1">
      <c r="A198" s="24">
        <v>20126</v>
      </c>
      <c r="B198" s="33" t="s">
        <v>879</v>
      </c>
      <c r="C198" s="19">
        <f>SUM(C199:C203)</f>
        <v>117</v>
      </c>
    </row>
    <row r="199" spans="1:3" ht="17.100000000000001" customHeight="1">
      <c r="A199" s="24">
        <v>2012601</v>
      </c>
      <c r="B199" s="24" t="s">
        <v>762</v>
      </c>
      <c r="C199" s="25">
        <v>114</v>
      </c>
    </row>
    <row r="200" spans="1:3" ht="17.100000000000001" customHeight="1">
      <c r="A200" s="24">
        <v>2012602</v>
      </c>
      <c r="B200" s="24" t="s">
        <v>763</v>
      </c>
      <c r="C200" s="25">
        <v>1</v>
      </c>
    </row>
    <row r="201" spans="1:3" ht="17.100000000000001" customHeight="1">
      <c r="A201" s="24">
        <v>2012603</v>
      </c>
      <c r="B201" s="24" t="s">
        <v>764</v>
      </c>
      <c r="C201" s="25">
        <v>0</v>
      </c>
    </row>
    <row r="202" spans="1:3" ht="17.100000000000001" customHeight="1">
      <c r="A202" s="24">
        <v>2012604</v>
      </c>
      <c r="B202" s="24" t="s">
        <v>880</v>
      </c>
      <c r="C202" s="25">
        <v>2</v>
      </c>
    </row>
    <row r="203" spans="1:3" ht="17.100000000000001" customHeight="1">
      <c r="A203" s="24">
        <v>2012699</v>
      </c>
      <c r="B203" s="24" t="s">
        <v>881</v>
      </c>
      <c r="C203" s="25">
        <v>0</v>
      </c>
    </row>
    <row r="204" spans="1:3" ht="17.100000000000001" customHeight="1">
      <c r="A204" s="24">
        <v>20128</v>
      </c>
      <c r="B204" s="33" t="s">
        <v>882</v>
      </c>
      <c r="C204" s="19">
        <f>SUM(C205:C210)</f>
        <v>57</v>
      </c>
    </row>
    <row r="205" spans="1:3" ht="17.100000000000001" customHeight="1">
      <c r="A205" s="24">
        <v>2012801</v>
      </c>
      <c r="B205" s="24" t="s">
        <v>762</v>
      </c>
      <c r="C205" s="25">
        <v>57</v>
      </c>
    </row>
    <row r="206" spans="1:3" ht="17.100000000000001" customHeight="1">
      <c r="A206" s="24">
        <v>2012802</v>
      </c>
      <c r="B206" s="24" t="s">
        <v>763</v>
      </c>
      <c r="C206" s="25">
        <v>0</v>
      </c>
    </row>
    <row r="207" spans="1:3" ht="17.100000000000001" customHeight="1">
      <c r="A207" s="24">
        <v>2012803</v>
      </c>
      <c r="B207" s="24" t="s">
        <v>764</v>
      </c>
      <c r="C207" s="25">
        <v>0</v>
      </c>
    </row>
    <row r="208" spans="1:3" ht="17.100000000000001" customHeight="1">
      <c r="A208" s="24">
        <v>2012804</v>
      </c>
      <c r="B208" s="24" t="s">
        <v>776</v>
      </c>
      <c r="C208" s="25">
        <v>0</v>
      </c>
    </row>
    <row r="209" spans="1:3" ht="17.100000000000001" customHeight="1">
      <c r="A209" s="24">
        <v>2012850</v>
      </c>
      <c r="B209" s="24" t="s">
        <v>771</v>
      </c>
      <c r="C209" s="25">
        <v>0</v>
      </c>
    </row>
    <row r="210" spans="1:3" ht="17.100000000000001" customHeight="1">
      <c r="A210" s="24">
        <v>2012899</v>
      </c>
      <c r="B210" s="24" t="s">
        <v>883</v>
      </c>
      <c r="C210" s="25">
        <v>0</v>
      </c>
    </row>
    <row r="211" spans="1:3" ht="17.100000000000001" customHeight="1">
      <c r="A211" s="24">
        <v>20129</v>
      </c>
      <c r="B211" s="33" t="s">
        <v>884</v>
      </c>
      <c r="C211" s="19">
        <f>SUM(C212:C218)</f>
        <v>124</v>
      </c>
    </row>
    <row r="212" spans="1:3" ht="17.100000000000001" customHeight="1">
      <c r="A212" s="24">
        <v>2012901</v>
      </c>
      <c r="B212" s="24" t="s">
        <v>762</v>
      </c>
      <c r="C212" s="25">
        <v>108</v>
      </c>
    </row>
    <row r="213" spans="1:3" ht="17.100000000000001" customHeight="1">
      <c r="A213" s="24">
        <v>2012902</v>
      </c>
      <c r="B213" s="24" t="s">
        <v>763</v>
      </c>
      <c r="C213" s="25">
        <v>16</v>
      </c>
    </row>
    <row r="214" spans="1:3" ht="17.100000000000001" customHeight="1">
      <c r="A214" s="24">
        <v>2012903</v>
      </c>
      <c r="B214" s="24" t="s">
        <v>764</v>
      </c>
      <c r="C214" s="25">
        <v>0</v>
      </c>
    </row>
    <row r="215" spans="1:3" ht="17.100000000000001" customHeight="1">
      <c r="A215" s="24">
        <v>2012904</v>
      </c>
      <c r="B215" s="24" t="s">
        <v>885</v>
      </c>
      <c r="C215" s="25">
        <v>0</v>
      </c>
    </row>
    <row r="216" spans="1:3" ht="17.100000000000001" customHeight="1">
      <c r="A216" s="24">
        <v>2012905</v>
      </c>
      <c r="B216" s="24" t="s">
        <v>886</v>
      </c>
      <c r="C216" s="25">
        <v>0</v>
      </c>
    </row>
    <row r="217" spans="1:3" ht="17.100000000000001" customHeight="1">
      <c r="A217" s="24">
        <v>2012950</v>
      </c>
      <c r="B217" s="24" t="s">
        <v>771</v>
      </c>
      <c r="C217" s="25">
        <v>0</v>
      </c>
    </row>
    <row r="218" spans="1:3" ht="17.100000000000001" customHeight="1">
      <c r="A218" s="24">
        <v>2012999</v>
      </c>
      <c r="B218" s="24" t="s">
        <v>887</v>
      </c>
      <c r="C218" s="25">
        <v>0</v>
      </c>
    </row>
    <row r="219" spans="1:3" ht="17.100000000000001" customHeight="1">
      <c r="A219" s="24">
        <v>20131</v>
      </c>
      <c r="B219" s="33" t="s">
        <v>888</v>
      </c>
      <c r="C219" s="19">
        <f>SUM(C220:C225)</f>
        <v>1603</v>
      </c>
    </row>
    <row r="220" spans="1:3" ht="17.100000000000001" customHeight="1">
      <c r="A220" s="24">
        <v>2013101</v>
      </c>
      <c r="B220" s="24" t="s">
        <v>762</v>
      </c>
      <c r="C220" s="25">
        <v>1091</v>
      </c>
    </row>
    <row r="221" spans="1:3" ht="17.100000000000001" customHeight="1">
      <c r="A221" s="24">
        <v>2013102</v>
      </c>
      <c r="B221" s="24" t="s">
        <v>763</v>
      </c>
      <c r="C221" s="25">
        <v>426</v>
      </c>
    </row>
    <row r="222" spans="1:3" ht="17.100000000000001" customHeight="1">
      <c r="A222" s="24">
        <v>2013103</v>
      </c>
      <c r="B222" s="24" t="s">
        <v>764</v>
      </c>
      <c r="C222" s="25">
        <v>53</v>
      </c>
    </row>
    <row r="223" spans="1:3" ht="17.100000000000001" customHeight="1">
      <c r="A223" s="24">
        <v>2013105</v>
      </c>
      <c r="B223" s="24" t="s">
        <v>889</v>
      </c>
      <c r="C223" s="25">
        <v>33</v>
      </c>
    </row>
    <row r="224" spans="1:3" ht="17.100000000000001" customHeight="1">
      <c r="A224" s="24">
        <v>2013150</v>
      </c>
      <c r="B224" s="24" t="s">
        <v>771</v>
      </c>
      <c r="C224" s="25">
        <v>0</v>
      </c>
    </row>
    <row r="225" spans="1:3" ht="17.100000000000001" customHeight="1">
      <c r="A225" s="24">
        <v>2013199</v>
      </c>
      <c r="B225" s="24" t="s">
        <v>890</v>
      </c>
      <c r="C225" s="25">
        <v>0</v>
      </c>
    </row>
    <row r="226" spans="1:3" ht="17.100000000000001" customHeight="1">
      <c r="A226" s="24">
        <v>20132</v>
      </c>
      <c r="B226" s="33" t="s">
        <v>891</v>
      </c>
      <c r="C226" s="19">
        <f>SUM(C227:C231)</f>
        <v>553</v>
      </c>
    </row>
    <row r="227" spans="1:3" ht="17.100000000000001" customHeight="1">
      <c r="A227" s="24">
        <v>2013201</v>
      </c>
      <c r="B227" s="24" t="s">
        <v>762</v>
      </c>
      <c r="C227" s="25">
        <v>290</v>
      </c>
    </row>
    <row r="228" spans="1:3" ht="17.100000000000001" customHeight="1">
      <c r="A228" s="24">
        <v>2013202</v>
      </c>
      <c r="B228" s="24" t="s">
        <v>763</v>
      </c>
      <c r="C228" s="25">
        <v>263</v>
      </c>
    </row>
    <row r="229" spans="1:3" ht="17.100000000000001" customHeight="1">
      <c r="A229" s="24">
        <v>2013203</v>
      </c>
      <c r="B229" s="24" t="s">
        <v>764</v>
      </c>
      <c r="C229" s="25">
        <v>0</v>
      </c>
    </row>
    <row r="230" spans="1:3" ht="17.100000000000001" customHeight="1">
      <c r="A230" s="24">
        <v>2013250</v>
      </c>
      <c r="B230" s="24" t="s">
        <v>771</v>
      </c>
      <c r="C230" s="25">
        <v>0</v>
      </c>
    </row>
    <row r="231" spans="1:3" ht="17.100000000000001" customHeight="1">
      <c r="A231" s="24">
        <v>2013299</v>
      </c>
      <c r="B231" s="24" t="s">
        <v>892</v>
      </c>
      <c r="C231" s="25">
        <v>0</v>
      </c>
    </row>
    <row r="232" spans="1:3" ht="17.100000000000001" customHeight="1">
      <c r="A232" s="24">
        <v>20133</v>
      </c>
      <c r="B232" s="33" t="s">
        <v>893</v>
      </c>
      <c r="C232" s="19">
        <f>SUM(C233:C237)</f>
        <v>274</v>
      </c>
    </row>
    <row r="233" spans="1:3" ht="17.100000000000001" customHeight="1">
      <c r="A233" s="24">
        <v>2013301</v>
      </c>
      <c r="B233" s="24" t="s">
        <v>762</v>
      </c>
      <c r="C233" s="25">
        <v>160</v>
      </c>
    </row>
    <row r="234" spans="1:3" ht="17.100000000000001" customHeight="1">
      <c r="A234" s="24">
        <v>2013302</v>
      </c>
      <c r="B234" s="24" t="s">
        <v>763</v>
      </c>
      <c r="C234" s="25">
        <v>81</v>
      </c>
    </row>
    <row r="235" spans="1:3" ht="17.100000000000001" customHeight="1">
      <c r="A235" s="24">
        <v>2013303</v>
      </c>
      <c r="B235" s="24" t="s">
        <v>764</v>
      </c>
      <c r="C235" s="25">
        <v>0</v>
      </c>
    </row>
    <row r="236" spans="1:3" ht="17.100000000000001" customHeight="1">
      <c r="A236" s="24">
        <v>2013350</v>
      </c>
      <c r="B236" s="24" t="s">
        <v>771</v>
      </c>
      <c r="C236" s="25">
        <v>0</v>
      </c>
    </row>
    <row r="237" spans="1:3" ht="17.100000000000001" customHeight="1">
      <c r="A237" s="24">
        <v>2013399</v>
      </c>
      <c r="B237" s="24" t="s">
        <v>894</v>
      </c>
      <c r="C237" s="25">
        <v>33</v>
      </c>
    </row>
    <row r="238" spans="1:3" ht="17.100000000000001" customHeight="1">
      <c r="A238" s="24">
        <v>20134</v>
      </c>
      <c r="B238" s="33" t="s">
        <v>895</v>
      </c>
      <c r="C238" s="19">
        <f>SUM(C239:C243)</f>
        <v>104</v>
      </c>
    </row>
    <row r="239" spans="1:3" ht="17.100000000000001" customHeight="1">
      <c r="A239" s="24">
        <v>2013401</v>
      </c>
      <c r="B239" s="24" t="s">
        <v>762</v>
      </c>
      <c r="C239" s="25">
        <v>93</v>
      </c>
    </row>
    <row r="240" spans="1:3" ht="17.100000000000001" customHeight="1">
      <c r="A240" s="24">
        <v>2013402</v>
      </c>
      <c r="B240" s="24" t="s">
        <v>763</v>
      </c>
      <c r="C240" s="25">
        <v>11</v>
      </c>
    </row>
    <row r="241" spans="1:3" ht="17.100000000000001" customHeight="1">
      <c r="A241" s="24">
        <v>2013403</v>
      </c>
      <c r="B241" s="24" t="s">
        <v>764</v>
      </c>
      <c r="C241" s="25">
        <v>0</v>
      </c>
    </row>
    <row r="242" spans="1:3" ht="17.100000000000001" customHeight="1">
      <c r="A242" s="24">
        <v>2013450</v>
      </c>
      <c r="B242" s="24" t="s">
        <v>771</v>
      </c>
      <c r="C242" s="25">
        <v>0</v>
      </c>
    </row>
    <row r="243" spans="1:3" ht="17.100000000000001" customHeight="1">
      <c r="A243" s="24">
        <v>2013499</v>
      </c>
      <c r="B243" s="24" t="s">
        <v>896</v>
      </c>
      <c r="C243" s="25">
        <v>0</v>
      </c>
    </row>
    <row r="244" spans="1:3" ht="17.100000000000001" customHeight="1">
      <c r="A244" s="24">
        <v>20135</v>
      </c>
      <c r="B244" s="33" t="s">
        <v>897</v>
      </c>
      <c r="C244" s="19">
        <f>SUM(C245:C249)</f>
        <v>0</v>
      </c>
    </row>
    <row r="245" spans="1:3" ht="17.100000000000001" customHeight="1">
      <c r="A245" s="24">
        <v>2013501</v>
      </c>
      <c r="B245" s="24" t="s">
        <v>762</v>
      </c>
      <c r="C245" s="25">
        <v>0</v>
      </c>
    </row>
    <row r="246" spans="1:3" ht="17.100000000000001" customHeight="1">
      <c r="A246" s="24">
        <v>2013502</v>
      </c>
      <c r="B246" s="24" t="s">
        <v>763</v>
      </c>
      <c r="C246" s="25">
        <v>0</v>
      </c>
    </row>
    <row r="247" spans="1:3" ht="17.100000000000001" customHeight="1">
      <c r="A247" s="24">
        <v>2013503</v>
      </c>
      <c r="B247" s="24" t="s">
        <v>764</v>
      </c>
      <c r="C247" s="25">
        <v>0</v>
      </c>
    </row>
    <row r="248" spans="1:3" ht="17.100000000000001" customHeight="1">
      <c r="A248" s="24">
        <v>2013550</v>
      </c>
      <c r="B248" s="24" t="s">
        <v>771</v>
      </c>
      <c r="C248" s="25">
        <v>0</v>
      </c>
    </row>
    <row r="249" spans="1:3" ht="17.100000000000001" customHeight="1">
      <c r="A249" s="24">
        <v>2013599</v>
      </c>
      <c r="B249" s="24" t="s">
        <v>898</v>
      </c>
      <c r="C249" s="25">
        <v>0</v>
      </c>
    </row>
    <row r="250" spans="1:3" ht="17.100000000000001" customHeight="1">
      <c r="A250" s="24">
        <v>20136</v>
      </c>
      <c r="B250" s="33" t="s">
        <v>899</v>
      </c>
      <c r="C250" s="19">
        <f>SUM(C251:C255)</f>
        <v>23</v>
      </c>
    </row>
    <row r="251" spans="1:3" ht="17.100000000000001" customHeight="1">
      <c r="A251" s="24">
        <v>2013601</v>
      </c>
      <c r="B251" s="24" t="s">
        <v>762</v>
      </c>
      <c r="C251" s="25">
        <v>0</v>
      </c>
    </row>
    <row r="252" spans="1:3" ht="17.100000000000001" customHeight="1">
      <c r="A252" s="24">
        <v>2013602</v>
      </c>
      <c r="B252" s="24" t="s">
        <v>763</v>
      </c>
      <c r="C252" s="25">
        <v>0</v>
      </c>
    </row>
    <row r="253" spans="1:3" ht="17.100000000000001" customHeight="1">
      <c r="A253" s="24">
        <v>2013603</v>
      </c>
      <c r="B253" s="24" t="s">
        <v>764</v>
      </c>
      <c r="C253" s="25">
        <v>0</v>
      </c>
    </row>
    <row r="254" spans="1:3" ht="17.100000000000001" customHeight="1">
      <c r="A254" s="24">
        <v>2013650</v>
      </c>
      <c r="B254" s="24" t="s">
        <v>771</v>
      </c>
      <c r="C254" s="25">
        <v>0</v>
      </c>
    </row>
    <row r="255" spans="1:3" ht="17.100000000000001" customHeight="1">
      <c r="A255" s="24">
        <v>2013699</v>
      </c>
      <c r="B255" s="24" t="s">
        <v>900</v>
      </c>
      <c r="C255" s="25">
        <v>23</v>
      </c>
    </row>
    <row r="256" spans="1:3" ht="17.100000000000001" customHeight="1">
      <c r="A256" s="24">
        <v>20199</v>
      </c>
      <c r="B256" s="33" t="s">
        <v>901</v>
      </c>
      <c r="C256" s="19">
        <f>SUM(C257:C258)</f>
        <v>3453</v>
      </c>
    </row>
    <row r="257" spans="1:3" ht="17.100000000000001" customHeight="1">
      <c r="A257" s="24">
        <v>2019901</v>
      </c>
      <c r="B257" s="24" t="s">
        <v>902</v>
      </c>
      <c r="C257" s="25">
        <v>0</v>
      </c>
    </row>
    <row r="258" spans="1:3" ht="17.100000000000001" customHeight="1">
      <c r="A258" s="24">
        <v>2019999</v>
      </c>
      <c r="B258" s="24" t="s">
        <v>903</v>
      </c>
      <c r="C258" s="25">
        <v>3453</v>
      </c>
    </row>
    <row r="259" spans="1:3" ht="17.100000000000001" customHeight="1">
      <c r="A259" s="24">
        <v>202</v>
      </c>
      <c r="B259" s="33" t="s">
        <v>904</v>
      </c>
      <c r="C259" s="19">
        <f>SUM(C260,C267,C270,C273,C279,C283,C285,C290)</f>
        <v>0</v>
      </c>
    </row>
    <row r="260" spans="1:3" ht="17.100000000000001" customHeight="1">
      <c r="A260" s="24">
        <v>20201</v>
      </c>
      <c r="B260" s="33" t="s">
        <v>905</v>
      </c>
      <c r="C260" s="19">
        <f>SUM(C261:C266)</f>
        <v>0</v>
      </c>
    </row>
    <row r="261" spans="1:3" ht="17.100000000000001" customHeight="1">
      <c r="A261" s="24">
        <v>2020101</v>
      </c>
      <c r="B261" s="24" t="s">
        <v>762</v>
      </c>
      <c r="C261" s="25">
        <v>0</v>
      </c>
    </row>
    <row r="262" spans="1:3" ht="17.100000000000001" customHeight="1">
      <c r="A262" s="24">
        <v>2020102</v>
      </c>
      <c r="B262" s="24" t="s">
        <v>763</v>
      </c>
      <c r="C262" s="25">
        <v>0</v>
      </c>
    </row>
    <row r="263" spans="1:3" ht="17.100000000000001" customHeight="1">
      <c r="A263" s="24">
        <v>2020103</v>
      </c>
      <c r="B263" s="24" t="s">
        <v>764</v>
      </c>
      <c r="C263" s="25">
        <v>0</v>
      </c>
    </row>
    <row r="264" spans="1:3" ht="17.100000000000001" customHeight="1">
      <c r="A264" s="24">
        <v>2020104</v>
      </c>
      <c r="B264" s="24" t="s">
        <v>889</v>
      </c>
      <c r="C264" s="25">
        <v>0</v>
      </c>
    </row>
    <row r="265" spans="1:3" ht="17.100000000000001" customHeight="1">
      <c r="A265" s="24">
        <v>2020150</v>
      </c>
      <c r="B265" s="24" t="s">
        <v>771</v>
      </c>
      <c r="C265" s="25">
        <v>0</v>
      </c>
    </row>
    <row r="266" spans="1:3" ht="17.100000000000001" customHeight="1">
      <c r="A266" s="24">
        <v>2020199</v>
      </c>
      <c r="B266" s="24" t="s">
        <v>906</v>
      </c>
      <c r="C266" s="25">
        <v>0</v>
      </c>
    </row>
    <row r="267" spans="1:3" ht="17.100000000000001" customHeight="1">
      <c r="A267" s="24">
        <v>20202</v>
      </c>
      <c r="B267" s="33" t="s">
        <v>907</v>
      </c>
      <c r="C267" s="19">
        <f>SUM(C268:C269)</f>
        <v>0</v>
      </c>
    </row>
    <row r="268" spans="1:3" ht="17.100000000000001" customHeight="1">
      <c r="A268" s="24">
        <v>2020201</v>
      </c>
      <c r="B268" s="24" t="s">
        <v>908</v>
      </c>
      <c r="C268" s="25">
        <v>0</v>
      </c>
    </row>
    <row r="269" spans="1:3" ht="17.100000000000001" customHeight="1">
      <c r="A269" s="24">
        <v>2020202</v>
      </c>
      <c r="B269" s="24" t="s">
        <v>909</v>
      </c>
      <c r="C269" s="25">
        <v>0</v>
      </c>
    </row>
    <row r="270" spans="1:3" ht="17.100000000000001" customHeight="1">
      <c r="A270" s="24">
        <v>20203</v>
      </c>
      <c r="B270" s="33" t="s">
        <v>910</v>
      </c>
      <c r="C270" s="19">
        <f>SUM(C271:C272)</f>
        <v>0</v>
      </c>
    </row>
    <row r="271" spans="1:3" ht="17.100000000000001" customHeight="1">
      <c r="A271" s="24">
        <v>2020304</v>
      </c>
      <c r="B271" s="24" t="s">
        <v>911</v>
      </c>
      <c r="C271" s="25">
        <v>0</v>
      </c>
    </row>
    <row r="272" spans="1:3" ht="17.100000000000001" customHeight="1">
      <c r="A272" s="24">
        <v>2020306</v>
      </c>
      <c r="B272" s="24" t="s">
        <v>912</v>
      </c>
      <c r="C272" s="25">
        <v>0</v>
      </c>
    </row>
    <row r="273" spans="1:3" ht="17.100000000000001" customHeight="1">
      <c r="A273" s="24">
        <v>20204</v>
      </c>
      <c r="B273" s="33" t="s">
        <v>913</v>
      </c>
      <c r="C273" s="19">
        <f>SUM(C274:C278)</f>
        <v>0</v>
      </c>
    </row>
    <row r="274" spans="1:3" ht="17.100000000000001" customHeight="1">
      <c r="A274" s="24">
        <v>2020401</v>
      </c>
      <c r="B274" s="24" t="s">
        <v>914</v>
      </c>
      <c r="C274" s="25">
        <v>0</v>
      </c>
    </row>
    <row r="275" spans="1:3" ht="17.100000000000001" customHeight="1">
      <c r="A275" s="24">
        <v>2020402</v>
      </c>
      <c r="B275" s="24" t="s">
        <v>915</v>
      </c>
      <c r="C275" s="25">
        <v>0</v>
      </c>
    </row>
    <row r="276" spans="1:3" ht="17.100000000000001" customHeight="1">
      <c r="A276" s="24">
        <v>2020403</v>
      </c>
      <c r="B276" s="24" t="s">
        <v>916</v>
      </c>
      <c r="C276" s="25">
        <v>0</v>
      </c>
    </row>
    <row r="277" spans="1:3" ht="17.100000000000001" customHeight="1">
      <c r="A277" s="24">
        <v>2020404</v>
      </c>
      <c r="B277" s="24" t="s">
        <v>917</v>
      </c>
      <c r="C277" s="25">
        <v>0</v>
      </c>
    </row>
    <row r="278" spans="1:3" ht="17.100000000000001" customHeight="1">
      <c r="A278" s="24">
        <v>2020499</v>
      </c>
      <c r="B278" s="24" t="s">
        <v>918</v>
      </c>
      <c r="C278" s="25">
        <v>0</v>
      </c>
    </row>
    <row r="279" spans="1:3" ht="17.100000000000001" customHeight="1">
      <c r="A279" s="24">
        <v>20205</v>
      </c>
      <c r="B279" s="33" t="s">
        <v>919</v>
      </c>
      <c r="C279" s="19">
        <f>SUM(C280:C282)</f>
        <v>0</v>
      </c>
    </row>
    <row r="280" spans="1:3" ht="17.100000000000001" customHeight="1">
      <c r="A280" s="24">
        <v>2020503</v>
      </c>
      <c r="B280" s="24" t="s">
        <v>920</v>
      </c>
      <c r="C280" s="25">
        <v>0</v>
      </c>
    </row>
    <row r="281" spans="1:3" ht="17.100000000000001" customHeight="1">
      <c r="A281" s="24">
        <v>2020504</v>
      </c>
      <c r="B281" s="24" t="s">
        <v>921</v>
      </c>
      <c r="C281" s="25">
        <v>0</v>
      </c>
    </row>
    <row r="282" spans="1:3" ht="17.100000000000001" customHeight="1">
      <c r="A282" s="24">
        <v>2020599</v>
      </c>
      <c r="B282" s="24" t="s">
        <v>922</v>
      </c>
      <c r="C282" s="25">
        <v>0</v>
      </c>
    </row>
    <row r="283" spans="1:3" ht="17.100000000000001" customHeight="1">
      <c r="A283" s="24">
        <v>20206</v>
      </c>
      <c r="B283" s="33" t="s">
        <v>923</v>
      </c>
      <c r="C283" s="19">
        <f>C284</f>
        <v>0</v>
      </c>
    </row>
    <row r="284" spans="1:3" ht="17.100000000000001" customHeight="1">
      <c r="A284" s="24">
        <v>2020601</v>
      </c>
      <c r="B284" s="24" t="s">
        <v>924</v>
      </c>
      <c r="C284" s="25">
        <v>0</v>
      </c>
    </row>
    <row r="285" spans="1:3" ht="17.100000000000001" customHeight="1">
      <c r="A285" s="24">
        <v>20207</v>
      </c>
      <c r="B285" s="33" t="s">
        <v>925</v>
      </c>
      <c r="C285" s="19">
        <f>SUM(C286:C289)</f>
        <v>0</v>
      </c>
    </row>
    <row r="286" spans="1:3" ht="17.100000000000001" customHeight="1">
      <c r="A286" s="24">
        <v>2020701</v>
      </c>
      <c r="B286" s="24" t="s">
        <v>926</v>
      </c>
      <c r="C286" s="25">
        <v>0</v>
      </c>
    </row>
    <row r="287" spans="1:3" ht="17.100000000000001" customHeight="1">
      <c r="A287" s="24">
        <v>2020702</v>
      </c>
      <c r="B287" s="24" t="s">
        <v>927</v>
      </c>
      <c r="C287" s="25">
        <v>0</v>
      </c>
    </row>
    <row r="288" spans="1:3" ht="17.100000000000001" customHeight="1">
      <c r="A288" s="24">
        <v>2020703</v>
      </c>
      <c r="B288" s="24" t="s">
        <v>928</v>
      </c>
      <c r="C288" s="25">
        <v>0</v>
      </c>
    </row>
    <row r="289" spans="1:3" ht="17.100000000000001" customHeight="1">
      <c r="A289" s="24">
        <v>2020799</v>
      </c>
      <c r="B289" s="24" t="s">
        <v>929</v>
      </c>
      <c r="C289" s="25">
        <v>0</v>
      </c>
    </row>
    <row r="290" spans="1:3" ht="17.100000000000001" customHeight="1">
      <c r="A290" s="24">
        <v>20299</v>
      </c>
      <c r="B290" s="33" t="s">
        <v>930</v>
      </c>
      <c r="C290" s="19">
        <f>C291</f>
        <v>0</v>
      </c>
    </row>
    <row r="291" spans="1:3" ht="17.100000000000001" customHeight="1">
      <c r="A291" s="24">
        <v>2029901</v>
      </c>
      <c r="B291" s="24" t="s">
        <v>931</v>
      </c>
      <c r="C291" s="25">
        <v>0</v>
      </c>
    </row>
    <row r="292" spans="1:3" ht="17.100000000000001" customHeight="1">
      <c r="A292" s="24">
        <v>203</v>
      </c>
      <c r="B292" s="33" t="s">
        <v>932</v>
      </c>
      <c r="C292" s="19">
        <f>SUM(C293,C295,C297,C299,C309)</f>
        <v>140</v>
      </c>
    </row>
    <row r="293" spans="1:3" ht="17.100000000000001" customHeight="1">
      <c r="A293" s="24">
        <v>20301</v>
      </c>
      <c r="B293" s="33" t="s">
        <v>933</v>
      </c>
      <c r="C293" s="19">
        <f>C294</f>
        <v>0</v>
      </c>
    </row>
    <row r="294" spans="1:3" ht="17.100000000000001" customHeight="1">
      <c r="A294" s="24">
        <v>2030101</v>
      </c>
      <c r="B294" s="24" t="s">
        <v>934</v>
      </c>
      <c r="C294" s="25">
        <v>0</v>
      </c>
    </row>
    <row r="295" spans="1:3" ht="17.100000000000001" customHeight="1">
      <c r="A295" s="24">
        <v>20304</v>
      </c>
      <c r="B295" s="33" t="s">
        <v>935</v>
      </c>
      <c r="C295" s="19">
        <f>C296</f>
        <v>0</v>
      </c>
    </row>
    <row r="296" spans="1:3" ht="17.100000000000001" customHeight="1">
      <c r="A296" s="24">
        <v>2030401</v>
      </c>
      <c r="B296" s="24" t="s">
        <v>936</v>
      </c>
      <c r="C296" s="25">
        <v>0</v>
      </c>
    </row>
    <row r="297" spans="1:3" ht="17.100000000000001" customHeight="1">
      <c r="A297" s="24">
        <v>20305</v>
      </c>
      <c r="B297" s="33" t="s">
        <v>937</v>
      </c>
      <c r="C297" s="19">
        <f>C298</f>
        <v>0</v>
      </c>
    </row>
    <row r="298" spans="1:3" ht="17.100000000000001" customHeight="1">
      <c r="A298" s="24">
        <v>2030501</v>
      </c>
      <c r="B298" s="24" t="s">
        <v>938</v>
      </c>
      <c r="C298" s="25">
        <v>0</v>
      </c>
    </row>
    <row r="299" spans="1:3" ht="17.100000000000001" customHeight="1">
      <c r="A299" s="24">
        <v>20306</v>
      </c>
      <c r="B299" s="33" t="s">
        <v>939</v>
      </c>
      <c r="C299" s="19">
        <f>SUM(C300:C308)</f>
        <v>140</v>
      </c>
    </row>
    <row r="300" spans="1:3" ht="17.100000000000001" customHeight="1">
      <c r="A300" s="24">
        <v>2030601</v>
      </c>
      <c r="B300" s="24" t="s">
        <v>940</v>
      </c>
      <c r="C300" s="25">
        <v>0</v>
      </c>
    </row>
    <row r="301" spans="1:3" ht="17.100000000000001" customHeight="1">
      <c r="A301" s="24">
        <v>2030602</v>
      </c>
      <c r="B301" s="24" t="s">
        <v>941</v>
      </c>
      <c r="C301" s="25">
        <v>0</v>
      </c>
    </row>
    <row r="302" spans="1:3" ht="17.100000000000001" customHeight="1">
      <c r="A302" s="24">
        <v>2030603</v>
      </c>
      <c r="B302" s="24" t="s">
        <v>942</v>
      </c>
      <c r="C302" s="25">
        <v>16</v>
      </c>
    </row>
    <row r="303" spans="1:3" ht="17.100000000000001" customHeight="1">
      <c r="A303" s="24">
        <v>2030604</v>
      </c>
      <c r="B303" s="24" t="s">
        <v>943</v>
      </c>
      <c r="C303" s="25">
        <v>0</v>
      </c>
    </row>
    <row r="304" spans="1:3" ht="17.100000000000001" customHeight="1">
      <c r="A304" s="24">
        <v>2030605</v>
      </c>
      <c r="B304" s="24" t="s">
        <v>944</v>
      </c>
      <c r="C304" s="25">
        <v>0</v>
      </c>
    </row>
    <row r="305" spans="1:3" ht="17.100000000000001" customHeight="1">
      <c r="A305" s="24">
        <v>2030606</v>
      </c>
      <c r="B305" s="24" t="s">
        <v>945</v>
      </c>
      <c r="C305" s="25">
        <v>0</v>
      </c>
    </row>
    <row r="306" spans="1:3" ht="17.100000000000001" customHeight="1">
      <c r="A306" s="24">
        <v>2030607</v>
      </c>
      <c r="B306" s="24" t="s">
        <v>946</v>
      </c>
      <c r="C306" s="25">
        <v>124</v>
      </c>
    </row>
    <row r="307" spans="1:3" ht="17.100000000000001" customHeight="1">
      <c r="A307" s="24">
        <v>2030608</v>
      </c>
      <c r="B307" s="24" t="s">
        <v>947</v>
      </c>
      <c r="C307" s="25">
        <v>0</v>
      </c>
    </row>
    <row r="308" spans="1:3" ht="17.100000000000001" customHeight="1">
      <c r="A308" s="24">
        <v>2030699</v>
      </c>
      <c r="B308" s="24" t="s">
        <v>948</v>
      </c>
      <c r="C308" s="25">
        <v>0</v>
      </c>
    </row>
    <row r="309" spans="1:3" ht="17.100000000000001" customHeight="1">
      <c r="A309" s="24">
        <v>20399</v>
      </c>
      <c r="B309" s="33" t="s">
        <v>949</v>
      </c>
      <c r="C309" s="19">
        <f>C310</f>
        <v>0</v>
      </c>
    </row>
    <row r="310" spans="1:3" ht="17.100000000000001" customHeight="1">
      <c r="A310" s="24">
        <v>2039901</v>
      </c>
      <c r="B310" s="24" t="s">
        <v>950</v>
      </c>
      <c r="C310" s="25">
        <v>0</v>
      </c>
    </row>
    <row r="311" spans="1:3" ht="17.100000000000001" customHeight="1">
      <c r="A311" s="24">
        <v>204</v>
      </c>
      <c r="B311" s="33" t="s">
        <v>951</v>
      </c>
      <c r="C311" s="19">
        <f>SUM(C312,C322,C344,C351,C363,C372,C386,C395,C404,C412,C420,C429)</f>
        <v>8635</v>
      </c>
    </row>
    <row r="312" spans="1:3" ht="17.100000000000001" customHeight="1">
      <c r="A312" s="24">
        <v>20401</v>
      </c>
      <c r="B312" s="33" t="s">
        <v>952</v>
      </c>
      <c r="C312" s="19">
        <f>SUM(C313:C321)</f>
        <v>26</v>
      </c>
    </row>
    <row r="313" spans="1:3" ht="17.100000000000001" customHeight="1">
      <c r="A313" s="24">
        <v>2040101</v>
      </c>
      <c r="B313" s="24" t="s">
        <v>953</v>
      </c>
      <c r="C313" s="25">
        <v>26</v>
      </c>
    </row>
    <row r="314" spans="1:3" ht="17.100000000000001" customHeight="1">
      <c r="A314" s="24">
        <v>2040102</v>
      </c>
      <c r="B314" s="24" t="s">
        <v>954</v>
      </c>
      <c r="C314" s="25">
        <v>0</v>
      </c>
    </row>
    <row r="315" spans="1:3" ht="17.100000000000001" customHeight="1">
      <c r="A315" s="24">
        <v>2040103</v>
      </c>
      <c r="B315" s="24" t="s">
        <v>955</v>
      </c>
      <c r="C315" s="25">
        <v>0</v>
      </c>
    </row>
    <row r="316" spans="1:3" ht="17.100000000000001" customHeight="1">
      <c r="A316" s="24">
        <v>2040104</v>
      </c>
      <c r="B316" s="24" t="s">
        <v>956</v>
      </c>
      <c r="C316" s="25">
        <v>0</v>
      </c>
    </row>
    <row r="317" spans="1:3" ht="17.100000000000001" customHeight="1">
      <c r="A317" s="24">
        <v>2040105</v>
      </c>
      <c r="B317" s="24" t="s">
        <v>957</v>
      </c>
      <c r="C317" s="25">
        <v>0</v>
      </c>
    </row>
    <row r="318" spans="1:3" ht="17.100000000000001" customHeight="1">
      <c r="A318" s="24">
        <v>2040106</v>
      </c>
      <c r="B318" s="24" t="s">
        <v>958</v>
      </c>
      <c r="C318" s="25">
        <v>0</v>
      </c>
    </row>
    <row r="319" spans="1:3" ht="17.100000000000001" customHeight="1">
      <c r="A319" s="24">
        <v>2040107</v>
      </c>
      <c r="B319" s="24" t="s">
        <v>959</v>
      </c>
      <c r="C319" s="25">
        <v>0</v>
      </c>
    </row>
    <row r="320" spans="1:3" ht="17.100000000000001" customHeight="1">
      <c r="A320" s="24">
        <v>2040108</v>
      </c>
      <c r="B320" s="24" t="s">
        <v>960</v>
      </c>
      <c r="C320" s="25">
        <v>0</v>
      </c>
    </row>
    <row r="321" spans="1:3" ht="17.100000000000001" customHeight="1">
      <c r="A321" s="24">
        <v>2040199</v>
      </c>
      <c r="B321" s="24" t="s">
        <v>961</v>
      </c>
      <c r="C321" s="25">
        <v>0</v>
      </c>
    </row>
    <row r="322" spans="1:3" ht="17.100000000000001" customHeight="1">
      <c r="A322" s="24">
        <v>20402</v>
      </c>
      <c r="B322" s="33" t="s">
        <v>962</v>
      </c>
      <c r="C322" s="19">
        <f>SUM(C323:C343)</f>
        <v>4935</v>
      </c>
    </row>
    <row r="323" spans="1:3" ht="17.100000000000001" customHeight="1">
      <c r="A323" s="24">
        <v>2040201</v>
      </c>
      <c r="B323" s="24" t="s">
        <v>762</v>
      </c>
      <c r="C323" s="25">
        <v>3035</v>
      </c>
    </row>
    <row r="324" spans="1:3" ht="17.100000000000001" customHeight="1">
      <c r="A324" s="24">
        <v>2040202</v>
      </c>
      <c r="B324" s="24" t="s">
        <v>763</v>
      </c>
      <c r="C324" s="25">
        <v>1778</v>
      </c>
    </row>
    <row r="325" spans="1:3" ht="17.100000000000001" customHeight="1">
      <c r="A325" s="24">
        <v>2040203</v>
      </c>
      <c r="B325" s="24" t="s">
        <v>764</v>
      </c>
      <c r="C325" s="25">
        <v>0</v>
      </c>
    </row>
    <row r="326" spans="1:3" ht="17.100000000000001" customHeight="1">
      <c r="A326" s="24">
        <v>2040204</v>
      </c>
      <c r="B326" s="24" t="s">
        <v>963</v>
      </c>
      <c r="C326" s="25">
        <v>0</v>
      </c>
    </row>
    <row r="327" spans="1:3" ht="17.100000000000001" customHeight="1">
      <c r="A327" s="24">
        <v>2040205</v>
      </c>
      <c r="B327" s="24" t="s">
        <v>964</v>
      </c>
      <c r="C327" s="25">
        <v>0</v>
      </c>
    </row>
    <row r="328" spans="1:3" ht="17.100000000000001" customHeight="1">
      <c r="A328" s="24">
        <v>2040206</v>
      </c>
      <c r="B328" s="24" t="s">
        <v>965</v>
      </c>
      <c r="C328" s="25">
        <v>0</v>
      </c>
    </row>
    <row r="329" spans="1:3" ht="17.100000000000001" customHeight="1">
      <c r="A329" s="24">
        <v>2040207</v>
      </c>
      <c r="B329" s="24" t="s">
        <v>966</v>
      </c>
      <c r="C329" s="25">
        <v>0</v>
      </c>
    </row>
    <row r="330" spans="1:3" ht="17.100000000000001" customHeight="1">
      <c r="A330" s="24">
        <v>2040208</v>
      </c>
      <c r="B330" s="24" t="s">
        <v>967</v>
      </c>
      <c r="C330" s="25">
        <v>1</v>
      </c>
    </row>
    <row r="331" spans="1:3" ht="17.100000000000001" customHeight="1">
      <c r="A331" s="24">
        <v>2040209</v>
      </c>
      <c r="B331" s="24" t="s">
        <v>968</v>
      </c>
      <c r="C331" s="25">
        <v>0</v>
      </c>
    </row>
    <row r="332" spans="1:3" ht="17.100000000000001" customHeight="1">
      <c r="A332" s="24">
        <v>2040210</v>
      </c>
      <c r="B332" s="24" t="s">
        <v>969</v>
      </c>
      <c r="C332" s="25">
        <v>0</v>
      </c>
    </row>
    <row r="333" spans="1:3" ht="17.100000000000001" customHeight="1">
      <c r="A333" s="24">
        <v>2040211</v>
      </c>
      <c r="B333" s="24" t="s">
        <v>970</v>
      </c>
      <c r="C333" s="25">
        <v>0</v>
      </c>
    </row>
    <row r="334" spans="1:3" ht="17.100000000000001" customHeight="1">
      <c r="A334" s="24">
        <v>2040212</v>
      </c>
      <c r="B334" s="24" t="s">
        <v>971</v>
      </c>
      <c r="C334" s="25">
        <v>0</v>
      </c>
    </row>
    <row r="335" spans="1:3" ht="17.100000000000001" customHeight="1">
      <c r="A335" s="24">
        <v>2040213</v>
      </c>
      <c r="B335" s="24" t="s">
        <v>972</v>
      </c>
      <c r="C335" s="25">
        <v>0</v>
      </c>
    </row>
    <row r="336" spans="1:3" ht="17.100000000000001" customHeight="1">
      <c r="A336" s="24">
        <v>2040214</v>
      </c>
      <c r="B336" s="24" t="s">
        <v>973</v>
      </c>
      <c r="C336" s="25">
        <v>0</v>
      </c>
    </row>
    <row r="337" spans="1:3" ht="17.100000000000001" customHeight="1">
      <c r="A337" s="24">
        <v>2040215</v>
      </c>
      <c r="B337" s="24" t="s">
        <v>974</v>
      </c>
      <c r="C337" s="25">
        <v>16</v>
      </c>
    </row>
    <row r="338" spans="1:3" ht="17.100000000000001" customHeight="1">
      <c r="A338" s="24">
        <v>2040216</v>
      </c>
      <c r="B338" s="24" t="s">
        <v>975</v>
      </c>
      <c r="C338" s="25">
        <v>0</v>
      </c>
    </row>
    <row r="339" spans="1:3" ht="17.100000000000001" customHeight="1">
      <c r="A339" s="24">
        <v>2040217</v>
      </c>
      <c r="B339" s="24" t="s">
        <v>976</v>
      </c>
      <c r="C339" s="25">
        <v>105</v>
      </c>
    </row>
    <row r="340" spans="1:3" ht="17.100000000000001" customHeight="1">
      <c r="A340" s="24">
        <v>2040218</v>
      </c>
      <c r="B340" s="24" t="s">
        <v>977</v>
      </c>
      <c r="C340" s="25">
        <v>0</v>
      </c>
    </row>
    <row r="341" spans="1:3" ht="17.100000000000001" customHeight="1">
      <c r="A341" s="24">
        <v>2040219</v>
      </c>
      <c r="B341" s="24" t="s">
        <v>805</v>
      </c>
      <c r="C341" s="25">
        <v>0</v>
      </c>
    </row>
    <row r="342" spans="1:3" ht="17.100000000000001" customHeight="1">
      <c r="A342" s="24">
        <v>2040250</v>
      </c>
      <c r="B342" s="24" t="s">
        <v>771</v>
      </c>
      <c r="C342" s="25">
        <v>0</v>
      </c>
    </row>
    <row r="343" spans="1:3" ht="17.100000000000001" customHeight="1">
      <c r="A343" s="24">
        <v>2040299</v>
      </c>
      <c r="B343" s="24" t="s">
        <v>978</v>
      </c>
      <c r="C343" s="25">
        <v>0</v>
      </c>
    </row>
    <row r="344" spans="1:3" ht="17.100000000000001" customHeight="1">
      <c r="A344" s="24">
        <v>20403</v>
      </c>
      <c r="B344" s="33" t="s">
        <v>979</v>
      </c>
      <c r="C344" s="19">
        <f>SUM(C345:C350)</f>
        <v>0</v>
      </c>
    </row>
    <row r="345" spans="1:3" ht="17.100000000000001" customHeight="1">
      <c r="A345" s="24">
        <v>2040301</v>
      </c>
      <c r="B345" s="24" t="s">
        <v>762</v>
      </c>
      <c r="C345" s="25">
        <v>0</v>
      </c>
    </row>
    <row r="346" spans="1:3" ht="17.100000000000001" customHeight="1">
      <c r="A346" s="24">
        <v>2040302</v>
      </c>
      <c r="B346" s="24" t="s">
        <v>763</v>
      </c>
      <c r="C346" s="25">
        <v>0</v>
      </c>
    </row>
    <row r="347" spans="1:3" ht="17.100000000000001" customHeight="1">
      <c r="A347" s="24">
        <v>2040303</v>
      </c>
      <c r="B347" s="24" t="s">
        <v>764</v>
      </c>
      <c r="C347" s="25">
        <v>0</v>
      </c>
    </row>
    <row r="348" spans="1:3" ht="17.100000000000001" customHeight="1">
      <c r="A348" s="24">
        <v>2040304</v>
      </c>
      <c r="B348" s="24" t="s">
        <v>980</v>
      </c>
      <c r="C348" s="25">
        <v>0</v>
      </c>
    </row>
    <row r="349" spans="1:3" ht="17.100000000000001" customHeight="1">
      <c r="A349" s="24">
        <v>2040350</v>
      </c>
      <c r="B349" s="24" t="s">
        <v>771</v>
      </c>
      <c r="C349" s="25">
        <v>0</v>
      </c>
    </row>
    <row r="350" spans="1:3" ht="17.100000000000001" customHeight="1">
      <c r="A350" s="24">
        <v>2040399</v>
      </c>
      <c r="B350" s="24" t="s">
        <v>981</v>
      </c>
      <c r="C350" s="25">
        <v>0</v>
      </c>
    </row>
    <row r="351" spans="1:3" ht="17.100000000000001" customHeight="1">
      <c r="A351" s="24">
        <v>20404</v>
      </c>
      <c r="B351" s="33" t="s">
        <v>982</v>
      </c>
      <c r="C351" s="19">
        <f>SUM(C352:C362)</f>
        <v>1270</v>
      </c>
    </row>
    <row r="352" spans="1:3" ht="17.100000000000001" customHeight="1">
      <c r="A352" s="24">
        <v>2040401</v>
      </c>
      <c r="B352" s="24" t="s">
        <v>762</v>
      </c>
      <c r="C352" s="25">
        <v>772</v>
      </c>
    </row>
    <row r="353" spans="1:3" ht="17.100000000000001" customHeight="1">
      <c r="A353" s="24">
        <v>2040402</v>
      </c>
      <c r="B353" s="24" t="s">
        <v>763</v>
      </c>
      <c r="C353" s="25">
        <v>498</v>
      </c>
    </row>
    <row r="354" spans="1:3" ht="17.100000000000001" customHeight="1">
      <c r="A354" s="24">
        <v>2040403</v>
      </c>
      <c r="B354" s="24" t="s">
        <v>764</v>
      </c>
      <c r="C354" s="25">
        <v>0</v>
      </c>
    </row>
    <row r="355" spans="1:3" ht="17.100000000000001" customHeight="1">
      <c r="A355" s="24">
        <v>2040404</v>
      </c>
      <c r="B355" s="24" t="s">
        <v>983</v>
      </c>
      <c r="C355" s="25">
        <v>0</v>
      </c>
    </row>
    <row r="356" spans="1:3" ht="17.100000000000001" customHeight="1">
      <c r="A356" s="24">
        <v>2040405</v>
      </c>
      <c r="B356" s="24" t="s">
        <v>984</v>
      </c>
      <c r="C356" s="25">
        <v>0</v>
      </c>
    </row>
    <row r="357" spans="1:3" ht="17.100000000000001" customHeight="1">
      <c r="A357" s="24">
        <v>2040406</v>
      </c>
      <c r="B357" s="24" t="s">
        <v>985</v>
      </c>
      <c r="C357" s="25">
        <v>0</v>
      </c>
    </row>
    <row r="358" spans="1:3" ht="17.100000000000001" customHeight="1">
      <c r="A358" s="24">
        <v>2040407</v>
      </c>
      <c r="B358" s="24" t="s">
        <v>986</v>
      </c>
      <c r="C358" s="25">
        <v>0</v>
      </c>
    </row>
    <row r="359" spans="1:3" ht="17.100000000000001" customHeight="1">
      <c r="A359" s="24">
        <v>2040408</v>
      </c>
      <c r="B359" s="24" t="s">
        <v>987</v>
      </c>
      <c r="C359" s="25">
        <v>0</v>
      </c>
    </row>
    <row r="360" spans="1:3" ht="17.100000000000001" customHeight="1">
      <c r="A360" s="24">
        <v>2040409</v>
      </c>
      <c r="B360" s="24" t="s">
        <v>988</v>
      </c>
      <c r="C360" s="25">
        <v>0</v>
      </c>
    </row>
    <row r="361" spans="1:3" ht="17.100000000000001" customHeight="1">
      <c r="A361" s="24">
        <v>2040450</v>
      </c>
      <c r="B361" s="24" t="s">
        <v>771</v>
      </c>
      <c r="C361" s="25">
        <v>0</v>
      </c>
    </row>
    <row r="362" spans="1:3" ht="17.100000000000001" customHeight="1">
      <c r="A362" s="24">
        <v>2040499</v>
      </c>
      <c r="B362" s="24" t="s">
        <v>989</v>
      </c>
      <c r="C362" s="25">
        <v>0</v>
      </c>
    </row>
    <row r="363" spans="1:3" ht="17.100000000000001" customHeight="1">
      <c r="A363" s="24">
        <v>20405</v>
      </c>
      <c r="B363" s="33" t="s">
        <v>990</v>
      </c>
      <c r="C363" s="19">
        <f>SUM(C364:C371)</f>
        <v>1936</v>
      </c>
    </row>
    <row r="364" spans="1:3" ht="17.100000000000001" customHeight="1">
      <c r="A364" s="24">
        <v>2040501</v>
      </c>
      <c r="B364" s="24" t="s">
        <v>762</v>
      </c>
      <c r="C364" s="25">
        <v>812</v>
      </c>
    </row>
    <row r="365" spans="1:3" ht="17.100000000000001" customHeight="1">
      <c r="A365" s="24">
        <v>2040502</v>
      </c>
      <c r="B365" s="24" t="s">
        <v>763</v>
      </c>
      <c r="C365" s="25">
        <v>1124</v>
      </c>
    </row>
    <row r="366" spans="1:3" ht="17.100000000000001" customHeight="1">
      <c r="A366" s="24">
        <v>2040503</v>
      </c>
      <c r="B366" s="24" t="s">
        <v>764</v>
      </c>
      <c r="C366" s="25">
        <v>0</v>
      </c>
    </row>
    <row r="367" spans="1:3" ht="17.100000000000001" customHeight="1">
      <c r="A367" s="24">
        <v>2040504</v>
      </c>
      <c r="B367" s="24" t="s">
        <v>991</v>
      </c>
      <c r="C367" s="25">
        <v>0</v>
      </c>
    </row>
    <row r="368" spans="1:3" ht="17.100000000000001" customHeight="1">
      <c r="A368" s="24">
        <v>2040505</v>
      </c>
      <c r="B368" s="24" t="s">
        <v>992</v>
      </c>
      <c r="C368" s="25">
        <v>0</v>
      </c>
    </row>
    <row r="369" spans="1:3" ht="17.100000000000001" customHeight="1">
      <c r="A369" s="24">
        <v>2040506</v>
      </c>
      <c r="B369" s="24" t="s">
        <v>993</v>
      </c>
      <c r="C369" s="25">
        <v>0</v>
      </c>
    </row>
    <row r="370" spans="1:3" ht="17.100000000000001" customHeight="1">
      <c r="A370" s="24">
        <v>2040550</v>
      </c>
      <c r="B370" s="24" t="s">
        <v>771</v>
      </c>
      <c r="C370" s="25">
        <v>0</v>
      </c>
    </row>
    <row r="371" spans="1:3" ht="17.100000000000001" customHeight="1">
      <c r="A371" s="24">
        <v>2040599</v>
      </c>
      <c r="B371" s="24" t="s">
        <v>994</v>
      </c>
      <c r="C371" s="25">
        <v>0</v>
      </c>
    </row>
    <row r="372" spans="1:3" ht="17.100000000000001" customHeight="1">
      <c r="A372" s="24">
        <v>20406</v>
      </c>
      <c r="B372" s="33" t="s">
        <v>995</v>
      </c>
      <c r="C372" s="19">
        <f>SUM(C373:C385)</f>
        <v>468</v>
      </c>
    </row>
    <row r="373" spans="1:3" ht="17.100000000000001" customHeight="1">
      <c r="A373" s="24">
        <v>2040601</v>
      </c>
      <c r="B373" s="24" t="s">
        <v>762</v>
      </c>
      <c r="C373" s="25">
        <v>380</v>
      </c>
    </row>
    <row r="374" spans="1:3" ht="17.100000000000001" customHeight="1">
      <c r="A374" s="24">
        <v>2040602</v>
      </c>
      <c r="B374" s="24" t="s">
        <v>763</v>
      </c>
      <c r="C374" s="25">
        <v>57</v>
      </c>
    </row>
    <row r="375" spans="1:3" ht="17.100000000000001" customHeight="1">
      <c r="A375" s="24">
        <v>2040603</v>
      </c>
      <c r="B375" s="24" t="s">
        <v>764</v>
      </c>
      <c r="C375" s="25">
        <v>0</v>
      </c>
    </row>
    <row r="376" spans="1:3" ht="17.100000000000001" customHeight="1">
      <c r="A376" s="24">
        <v>2040604</v>
      </c>
      <c r="B376" s="24" t="s">
        <v>996</v>
      </c>
      <c r="C376" s="25">
        <v>0</v>
      </c>
    </row>
    <row r="377" spans="1:3" ht="17.100000000000001" customHeight="1">
      <c r="A377" s="24">
        <v>2040605</v>
      </c>
      <c r="B377" s="24" t="s">
        <v>997</v>
      </c>
      <c r="C377" s="25">
        <v>0</v>
      </c>
    </row>
    <row r="378" spans="1:3" ht="17.100000000000001" customHeight="1">
      <c r="A378" s="24">
        <v>2040606</v>
      </c>
      <c r="B378" s="24" t="s">
        <v>998</v>
      </c>
      <c r="C378" s="25">
        <v>0</v>
      </c>
    </row>
    <row r="379" spans="1:3" ht="17.100000000000001" customHeight="1">
      <c r="A379" s="24">
        <v>2040607</v>
      </c>
      <c r="B379" s="24" t="s">
        <v>999</v>
      </c>
      <c r="C379" s="25">
        <v>24</v>
      </c>
    </row>
    <row r="380" spans="1:3" ht="17.100000000000001" customHeight="1">
      <c r="A380" s="24">
        <v>2040608</v>
      </c>
      <c r="B380" s="24" t="s">
        <v>1000</v>
      </c>
      <c r="C380" s="25">
        <v>0</v>
      </c>
    </row>
    <row r="381" spans="1:3" ht="17.100000000000001" customHeight="1">
      <c r="A381" s="24">
        <v>2040609</v>
      </c>
      <c r="B381" s="24" t="s">
        <v>1001</v>
      </c>
      <c r="C381" s="25">
        <v>0</v>
      </c>
    </row>
    <row r="382" spans="1:3" ht="17.100000000000001" customHeight="1">
      <c r="A382" s="24">
        <v>2040610</v>
      </c>
      <c r="B382" s="24" t="s">
        <v>1002</v>
      </c>
      <c r="C382" s="25">
        <v>7</v>
      </c>
    </row>
    <row r="383" spans="1:3" ht="17.100000000000001" customHeight="1">
      <c r="A383" s="24">
        <v>2040611</v>
      </c>
      <c r="B383" s="24" t="s">
        <v>1003</v>
      </c>
      <c r="C383" s="25">
        <v>0</v>
      </c>
    </row>
    <row r="384" spans="1:3" ht="17.100000000000001" customHeight="1">
      <c r="A384" s="24">
        <v>2040650</v>
      </c>
      <c r="B384" s="24" t="s">
        <v>771</v>
      </c>
      <c r="C384" s="25">
        <v>0</v>
      </c>
    </row>
    <row r="385" spans="1:3" ht="17.100000000000001" customHeight="1">
      <c r="A385" s="24">
        <v>2040699</v>
      </c>
      <c r="B385" s="24" t="s">
        <v>1004</v>
      </c>
      <c r="C385" s="25">
        <v>0</v>
      </c>
    </row>
    <row r="386" spans="1:3" ht="17.100000000000001" customHeight="1">
      <c r="A386" s="24">
        <v>20407</v>
      </c>
      <c r="B386" s="33" t="s">
        <v>1005</v>
      </c>
      <c r="C386" s="19">
        <f>SUM(C387:C394)</f>
        <v>0</v>
      </c>
    </row>
    <row r="387" spans="1:3" ht="17.100000000000001" customHeight="1">
      <c r="A387" s="24">
        <v>2040701</v>
      </c>
      <c r="B387" s="24" t="s">
        <v>762</v>
      </c>
      <c r="C387" s="25">
        <v>0</v>
      </c>
    </row>
    <row r="388" spans="1:3" ht="17.100000000000001" customHeight="1">
      <c r="A388" s="24">
        <v>2040702</v>
      </c>
      <c r="B388" s="24" t="s">
        <v>763</v>
      </c>
      <c r="C388" s="25">
        <v>0</v>
      </c>
    </row>
    <row r="389" spans="1:3" ht="17.100000000000001" customHeight="1">
      <c r="A389" s="24">
        <v>2040703</v>
      </c>
      <c r="B389" s="24" t="s">
        <v>764</v>
      </c>
      <c r="C389" s="25">
        <v>0</v>
      </c>
    </row>
    <row r="390" spans="1:3" ht="17.100000000000001" customHeight="1">
      <c r="A390" s="24">
        <v>2040704</v>
      </c>
      <c r="B390" s="24" t="s">
        <v>1006</v>
      </c>
      <c r="C390" s="25">
        <v>0</v>
      </c>
    </row>
    <row r="391" spans="1:3" ht="17.100000000000001" customHeight="1">
      <c r="A391" s="24">
        <v>2040705</v>
      </c>
      <c r="B391" s="24" t="s">
        <v>1007</v>
      </c>
      <c r="C391" s="25">
        <v>0</v>
      </c>
    </row>
    <row r="392" spans="1:3" ht="17.100000000000001" customHeight="1">
      <c r="A392" s="24">
        <v>2040706</v>
      </c>
      <c r="B392" s="24" t="s">
        <v>1008</v>
      </c>
      <c r="C392" s="25">
        <v>0</v>
      </c>
    </row>
    <row r="393" spans="1:3" ht="17.100000000000001" customHeight="1">
      <c r="A393" s="24">
        <v>2040750</v>
      </c>
      <c r="B393" s="24" t="s">
        <v>771</v>
      </c>
      <c r="C393" s="25">
        <v>0</v>
      </c>
    </row>
    <row r="394" spans="1:3" ht="17.100000000000001" customHeight="1">
      <c r="A394" s="24">
        <v>2040799</v>
      </c>
      <c r="B394" s="24" t="s">
        <v>1009</v>
      </c>
      <c r="C394" s="25">
        <v>0</v>
      </c>
    </row>
    <row r="395" spans="1:3" ht="17.100000000000001" customHeight="1">
      <c r="A395" s="24">
        <v>20408</v>
      </c>
      <c r="B395" s="33" t="s">
        <v>1010</v>
      </c>
      <c r="C395" s="19">
        <f>SUM(C396:C403)</f>
        <v>0</v>
      </c>
    </row>
    <row r="396" spans="1:3" ht="17.100000000000001" customHeight="1">
      <c r="A396" s="24">
        <v>2040801</v>
      </c>
      <c r="B396" s="24" t="s">
        <v>762</v>
      </c>
      <c r="C396" s="25">
        <v>0</v>
      </c>
    </row>
    <row r="397" spans="1:3" ht="17.100000000000001" customHeight="1">
      <c r="A397" s="24">
        <v>2040802</v>
      </c>
      <c r="B397" s="24" t="s">
        <v>763</v>
      </c>
      <c r="C397" s="25">
        <v>0</v>
      </c>
    </row>
    <row r="398" spans="1:3" ht="17.100000000000001" customHeight="1">
      <c r="A398" s="24">
        <v>2040803</v>
      </c>
      <c r="B398" s="24" t="s">
        <v>764</v>
      </c>
      <c r="C398" s="25">
        <v>0</v>
      </c>
    </row>
    <row r="399" spans="1:3" ht="17.100000000000001" customHeight="1">
      <c r="A399" s="24">
        <v>2040804</v>
      </c>
      <c r="B399" s="24" t="s">
        <v>1011</v>
      </c>
      <c r="C399" s="25">
        <v>0</v>
      </c>
    </row>
    <row r="400" spans="1:3" ht="17.100000000000001" customHeight="1">
      <c r="A400" s="24">
        <v>2040805</v>
      </c>
      <c r="B400" s="24" t="s">
        <v>1012</v>
      </c>
      <c r="C400" s="25">
        <v>0</v>
      </c>
    </row>
    <row r="401" spans="1:3" ht="17.100000000000001" customHeight="1">
      <c r="A401" s="24">
        <v>2040806</v>
      </c>
      <c r="B401" s="24" t="s">
        <v>1013</v>
      </c>
      <c r="C401" s="25">
        <v>0</v>
      </c>
    </row>
    <row r="402" spans="1:3" ht="17.100000000000001" customHeight="1">
      <c r="A402" s="24">
        <v>2040850</v>
      </c>
      <c r="B402" s="24" t="s">
        <v>771</v>
      </c>
      <c r="C402" s="25">
        <v>0</v>
      </c>
    </row>
    <row r="403" spans="1:3" ht="17.100000000000001" customHeight="1">
      <c r="A403" s="24">
        <v>2040899</v>
      </c>
      <c r="B403" s="24" t="s">
        <v>1014</v>
      </c>
      <c r="C403" s="25">
        <v>0</v>
      </c>
    </row>
    <row r="404" spans="1:3" ht="17.100000000000001" customHeight="1">
      <c r="A404" s="24">
        <v>20409</v>
      </c>
      <c r="B404" s="33" t="s">
        <v>1015</v>
      </c>
      <c r="C404" s="19">
        <f>SUM(C405:C411)</f>
        <v>0</v>
      </c>
    </row>
    <row r="405" spans="1:3" ht="17.100000000000001" customHeight="1">
      <c r="A405" s="24">
        <v>2040901</v>
      </c>
      <c r="B405" s="24" t="s">
        <v>762</v>
      </c>
      <c r="C405" s="25">
        <v>0</v>
      </c>
    </row>
    <row r="406" spans="1:3" ht="17.100000000000001" customHeight="1">
      <c r="A406" s="24">
        <v>2040902</v>
      </c>
      <c r="B406" s="24" t="s">
        <v>763</v>
      </c>
      <c r="C406" s="25">
        <v>0</v>
      </c>
    </row>
    <row r="407" spans="1:3" ht="17.100000000000001" customHeight="1">
      <c r="A407" s="24">
        <v>2040903</v>
      </c>
      <c r="B407" s="24" t="s">
        <v>764</v>
      </c>
      <c r="C407" s="25">
        <v>0</v>
      </c>
    </row>
    <row r="408" spans="1:3" ht="17.100000000000001" customHeight="1">
      <c r="A408" s="24">
        <v>2040904</v>
      </c>
      <c r="B408" s="24" t="s">
        <v>1016</v>
      </c>
      <c r="C408" s="25">
        <v>0</v>
      </c>
    </row>
    <row r="409" spans="1:3" ht="17.100000000000001" customHeight="1">
      <c r="A409" s="24">
        <v>2040905</v>
      </c>
      <c r="B409" s="24" t="s">
        <v>1017</v>
      </c>
      <c r="C409" s="25">
        <v>0</v>
      </c>
    </row>
    <row r="410" spans="1:3" ht="17.100000000000001" customHeight="1">
      <c r="A410" s="24">
        <v>2040950</v>
      </c>
      <c r="B410" s="24" t="s">
        <v>771</v>
      </c>
      <c r="C410" s="25">
        <v>0</v>
      </c>
    </row>
    <row r="411" spans="1:3" ht="17.100000000000001" customHeight="1">
      <c r="A411" s="24">
        <v>2040999</v>
      </c>
      <c r="B411" s="24" t="s">
        <v>1018</v>
      </c>
      <c r="C411" s="25">
        <v>0</v>
      </c>
    </row>
    <row r="412" spans="1:3" ht="17.100000000000001" customHeight="1">
      <c r="A412" s="24">
        <v>20410</v>
      </c>
      <c r="B412" s="33" t="s">
        <v>1019</v>
      </c>
      <c r="C412" s="19">
        <f>SUM(C413:C419)</f>
        <v>0</v>
      </c>
    </row>
    <row r="413" spans="1:3" ht="17.100000000000001" customHeight="1">
      <c r="A413" s="24">
        <v>2041001</v>
      </c>
      <c r="B413" s="24" t="s">
        <v>762</v>
      </c>
      <c r="C413" s="25">
        <v>0</v>
      </c>
    </row>
    <row r="414" spans="1:3" ht="17.100000000000001" customHeight="1">
      <c r="A414" s="24">
        <v>2041002</v>
      </c>
      <c r="B414" s="24" t="s">
        <v>763</v>
      </c>
      <c r="C414" s="25">
        <v>0</v>
      </c>
    </row>
    <row r="415" spans="1:3" ht="17.100000000000001" customHeight="1">
      <c r="A415" s="24">
        <v>2041003</v>
      </c>
      <c r="B415" s="24" t="s">
        <v>1020</v>
      </c>
      <c r="C415" s="25">
        <v>0</v>
      </c>
    </row>
    <row r="416" spans="1:3" ht="17.100000000000001" customHeight="1">
      <c r="A416" s="24">
        <v>2041004</v>
      </c>
      <c r="B416" s="24" t="s">
        <v>1021</v>
      </c>
      <c r="C416" s="25">
        <v>0</v>
      </c>
    </row>
    <row r="417" spans="1:3" ht="17.100000000000001" customHeight="1">
      <c r="A417" s="24">
        <v>2041005</v>
      </c>
      <c r="B417" s="24" t="s">
        <v>1022</v>
      </c>
      <c r="C417" s="25">
        <v>0</v>
      </c>
    </row>
    <row r="418" spans="1:3" ht="17.100000000000001" customHeight="1">
      <c r="A418" s="24">
        <v>2041006</v>
      </c>
      <c r="B418" s="24" t="s">
        <v>975</v>
      </c>
      <c r="C418" s="25">
        <v>0</v>
      </c>
    </row>
    <row r="419" spans="1:3" ht="17.100000000000001" customHeight="1">
      <c r="A419" s="24">
        <v>2041099</v>
      </c>
      <c r="B419" s="24" t="s">
        <v>1023</v>
      </c>
      <c r="C419" s="25">
        <v>0</v>
      </c>
    </row>
    <row r="420" spans="1:3" ht="17.100000000000001" customHeight="1">
      <c r="A420" s="24">
        <v>20411</v>
      </c>
      <c r="B420" s="33" t="s">
        <v>1024</v>
      </c>
      <c r="C420" s="19">
        <f>SUM(C421:C428)</f>
        <v>0</v>
      </c>
    </row>
    <row r="421" spans="1:3" ht="17.100000000000001" customHeight="1">
      <c r="A421" s="24">
        <v>2041101</v>
      </c>
      <c r="B421" s="24" t="s">
        <v>1025</v>
      </c>
      <c r="C421" s="25">
        <v>0</v>
      </c>
    </row>
    <row r="422" spans="1:3" ht="17.100000000000001" customHeight="1">
      <c r="A422" s="24">
        <v>2041102</v>
      </c>
      <c r="B422" s="24" t="s">
        <v>762</v>
      </c>
      <c r="C422" s="25">
        <v>0</v>
      </c>
    </row>
    <row r="423" spans="1:3" ht="17.100000000000001" customHeight="1">
      <c r="A423" s="24">
        <v>2041103</v>
      </c>
      <c r="B423" s="24" t="s">
        <v>1026</v>
      </c>
      <c r="C423" s="25">
        <v>0</v>
      </c>
    </row>
    <row r="424" spans="1:3" ht="17.100000000000001" customHeight="1">
      <c r="A424" s="24">
        <v>2041104</v>
      </c>
      <c r="B424" s="24" t="s">
        <v>1027</v>
      </c>
      <c r="C424" s="25">
        <v>0</v>
      </c>
    </row>
    <row r="425" spans="1:3" ht="17.100000000000001" customHeight="1">
      <c r="A425" s="24">
        <v>2041105</v>
      </c>
      <c r="B425" s="24" t="s">
        <v>1028</v>
      </c>
      <c r="C425" s="25">
        <v>0</v>
      </c>
    </row>
    <row r="426" spans="1:3" ht="17.100000000000001" customHeight="1">
      <c r="A426" s="24">
        <v>2041106</v>
      </c>
      <c r="B426" s="24" t="s">
        <v>1029</v>
      </c>
      <c r="C426" s="25">
        <v>0</v>
      </c>
    </row>
    <row r="427" spans="1:3" ht="17.100000000000001" customHeight="1">
      <c r="A427" s="24">
        <v>2041107</v>
      </c>
      <c r="B427" s="24" t="s">
        <v>1030</v>
      </c>
      <c r="C427" s="25">
        <v>0</v>
      </c>
    </row>
    <row r="428" spans="1:3" ht="17.100000000000001" customHeight="1">
      <c r="A428" s="24">
        <v>2041108</v>
      </c>
      <c r="B428" s="24" t="s">
        <v>1031</v>
      </c>
      <c r="C428" s="25">
        <v>0</v>
      </c>
    </row>
    <row r="429" spans="1:3" ht="17.100000000000001" customHeight="1">
      <c r="A429" s="24">
        <v>20499</v>
      </c>
      <c r="B429" s="33" t="s">
        <v>1032</v>
      </c>
      <c r="C429" s="19">
        <f>C430+C431</f>
        <v>0</v>
      </c>
    </row>
    <row r="430" spans="1:3" ht="17.100000000000001" customHeight="1">
      <c r="A430" s="24">
        <v>2049901</v>
      </c>
      <c r="B430" s="24" t="s">
        <v>1033</v>
      </c>
      <c r="C430" s="25">
        <v>0</v>
      </c>
    </row>
    <row r="431" spans="1:3" ht="17.100000000000001" customHeight="1">
      <c r="A431" s="24">
        <v>2049902</v>
      </c>
      <c r="B431" s="24" t="s">
        <v>1034</v>
      </c>
      <c r="C431" s="25">
        <v>0</v>
      </c>
    </row>
    <row r="432" spans="1:3" ht="17.100000000000001" customHeight="1">
      <c r="A432" s="24">
        <v>205</v>
      </c>
      <c r="B432" s="33" t="s">
        <v>1035</v>
      </c>
      <c r="C432" s="19">
        <f>SUM(C433,C438,C447,C454,C460,C464,C468,C472,C478,C485)</f>
        <v>39214</v>
      </c>
    </row>
    <row r="433" spans="1:3" ht="17.100000000000001" customHeight="1">
      <c r="A433" s="24">
        <v>20501</v>
      </c>
      <c r="B433" s="33" t="s">
        <v>1036</v>
      </c>
      <c r="C433" s="19">
        <f>SUM(C434:C437)</f>
        <v>349</v>
      </c>
    </row>
    <row r="434" spans="1:3" ht="17.100000000000001" customHeight="1">
      <c r="A434" s="24">
        <v>2050101</v>
      </c>
      <c r="B434" s="24" t="s">
        <v>762</v>
      </c>
      <c r="C434" s="25">
        <v>310</v>
      </c>
    </row>
    <row r="435" spans="1:3" ht="17.100000000000001" customHeight="1">
      <c r="A435" s="24">
        <v>2050102</v>
      </c>
      <c r="B435" s="24" t="s">
        <v>763</v>
      </c>
      <c r="C435" s="25">
        <v>39</v>
      </c>
    </row>
    <row r="436" spans="1:3" ht="17.100000000000001" customHeight="1">
      <c r="A436" s="24">
        <v>2050103</v>
      </c>
      <c r="B436" s="24" t="s">
        <v>764</v>
      </c>
      <c r="C436" s="25">
        <v>0</v>
      </c>
    </row>
    <row r="437" spans="1:3" ht="17.100000000000001" customHeight="1">
      <c r="A437" s="24">
        <v>2050199</v>
      </c>
      <c r="B437" s="24" t="s">
        <v>1037</v>
      </c>
      <c r="C437" s="25">
        <v>0</v>
      </c>
    </row>
    <row r="438" spans="1:3" ht="17.100000000000001" customHeight="1">
      <c r="A438" s="24">
        <v>20502</v>
      </c>
      <c r="B438" s="33" t="s">
        <v>1038</v>
      </c>
      <c r="C438" s="19">
        <f>SUM(C439:C446)</f>
        <v>33148</v>
      </c>
    </row>
    <row r="439" spans="1:3" ht="17.100000000000001" customHeight="1">
      <c r="A439" s="24">
        <v>2050201</v>
      </c>
      <c r="B439" s="24" t="s">
        <v>1039</v>
      </c>
      <c r="C439" s="25">
        <v>1912</v>
      </c>
    </row>
    <row r="440" spans="1:3" ht="17.100000000000001" customHeight="1">
      <c r="A440" s="24">
        <v>2050202</v>
      </c>
      <c r="B440" s="24" t="s">
        <v>1040</v>
      </c>
      <c r="C440" s="25">
        <v>16127</v>
      </c>
    </row>
    <row r="441" spans="1:3" ht="17.100000000000001" customHeight="1">
      <c r="A441" s="24">
        <v>2050203</v>
      </c>
      <c r="B441" s="24" t="s">
        <v>1041</v>
      </c>
      <c r="C441" s="25">
        <v>10527</v>
      </c>
    </row>
    <row r="442" spans="1:3" ht="17.100000000000001" customHeight="1">
      <c r="A442" s="24">
        <v>2050204</v>
      </c>
      <c r="B442" s="24" t="s">
        <v>1042</v>
      </c>
      <c r="C442" s="25">
        <v>4534</v>
      </c>
    </row>
    <row r="443" spans="1:3" ht="17.100000000000001" customHeight="1">
      <c r="A443" s="24">
        <v>2050205</v>
      </c>
      <c r="B443" s="24" t="s">
        <v>1043</v>
      </c>
      <c r="C443" s="25">
        <v>12</v>
      </c>
    </row>
    <row r="444" spans="1:3" ht="17.100000000000001" customHeight="1">
      <c r="A444" s="24">
        <v>2050206</v>
      </c>
      <c r="B444" s="24" t="s">
        <v>1044</v>
      </c>
      <c r="C444" s="25">
        <v>0</v>
      </c>
    </row>
    <row r="445" spans="1:3" ht="17.100000000000001" customHeight="1">
      <c r="A445" s="24">
        <v>2050207</v>
      </c>
      <c r="B445" s="24" t="s">
        <v>1045</v>
      </c>
      <c r="C445" s="25">
        <v>0</v>
      </c>
    </row>
    <row r="446" spans="1:3" ht="17.100000000000001" customHeight="1">
      <c r="A446" s="24">
        <v>2050299</v>
      </c>
      <c r="B446" s="24" t="s">
        <v>1046</v>
      </c>
      <c r="C446" s="25">
        <v>36</v>
      </c>
    </row>
    <row r="447" spans="1:3" ht="17.100000000000001" customHeight="1">
      <c r="A447" s="24">
        <v>20503</v>
      </c>
      <c r="B447" s="33" t="s">
        <v>1047</v>
      </c>
      <c r="C447" s="19">
        <f>SUM(C448:C453)</f>
        <v>2613</v>
      </c>
    </row>
    <row r="448" spans="1:3" ht="17.100000000000001" customHeight="1">
      <c r="A448" s="24">
        <v>2050301</v>
      </c>
      <c r="B448" s="24" t="s">
        <v>1048</v>
      </c>
      <c r="C448" s="25">
        <v>0</v>
      </c>
    </row>
    <row r="449" spans="1:3" ht="17.100000000000001" customHeight="1">
      <c r="A449" s="24">
        <v>2050302</v>
      </c>
      <c r="B449" s="24" t="s">
        <v>1049</v>
      </c>
      <c r="C449" s="25">
        <v>137</v>
      </c>
    </row>
    <row r="450" spans="1:3" ht="17.100000000000001" customHeight="1">
      <c r="A450" s="24">
        <v>2050303</v>
      </c>
      <c r="B450" s="24" t="s">
        <v>1050</v>
      </c>
      <c r="C450" s="25">
        <v>415</v>
      </c>
    </row>
    <row r="451" spans="1:3" ht="17.100000000000001" customHeight="1">
      <c r="A451" s="24">
        <v>2050304</v>
      </c>
      <c r="B451" s="24" t="s">
        <v>1051</v>
      </c>
      <c r="C451" s="25">
        <v>2061</v>
      </c>
    </row>
    <row r="452" spans="1:3" ht="17.100000000000001" customHeight="1">
      <c r="A452" s="24">
        <v>2050305</v>
      </c>
      <c r="B452" s="24" t="s">
        <v>1052</v>
      </c>
      <c r="C452" s="25">
        <v>0</v>
      </c>
    </row>
    <row r="453" spans="1:3" ht="17.100000000000001" customHeight="1">
      <c r="A453" s="24">
        <v>2050399</v>
      </c>
      <c r="B453" s="24" t="s">
        <v>1053</v>
      </c>
      <c r="C453" s="25">
        <v>0</v>
      </c>
    </row>
    <row r="454" spans="1:3" ht="17.100000000000001" customHeight="1">
      <c r="A454" s="24">
        <v>20504</v>
      </c>
      <c r="B454" s="33" t="s">
        <v>1054</v>
      </c>
      <c r="C454" s="19">
        <f>SUM(C455:C459)</f>
        <v>0</v>
      </c>
    </row>
    <row r="455" spans="1:3" ht="17.100000000000001" customHeight="1">
      <c r="A455" s="24">
        <v>2050401</v>
      </c>
      <c r="B455" s="24" t="s">
        <v>1055</v>
      </c>
      <c r="C455" s="25">
        <v>0</v>
      </c>
    </row>
    <row r="456" spans="1:3" ht="17.100000000000001" customHeight="1">
      <c r="A456" s="24">
        <v>2050402</v>
      </c>
      <c r="B456" s="24" t="s">
        <v>1056</v>
      </c>
      <c r="C456" s="25">
        <v>0</v>
      </c>
    </row>
    <row r="457" spans="1:3" ht="17.100000000000001" customHeight="1">
      <c r="A457" s="24">
        <v>2050403</v>
      </c>
      <c r="B457" s="24" t="s">
        <v>1057</v>
      </c>
      <c r="C457" s="25">
        <v>0</v>
      </c>
    </row>
    <row r="458" spans="1:3" ht="17.100000000000001" customHeight="1">
      <c r="A458" s="24">
        <v>2050404</v>
      </c>
      <c r="B458" s="24" t="s">
        <v>1058</v>
      </c>
      <c r="C458" s="25">
        <v>0</v>
      </c>
    </row>
    <row r="459" spans="1:3" ht="17.100000000000001" customHeight="1">
      <c r="A459" s="24">
        <v>2050499</v>
      </c>
      <c r="B459" s="24" t="s">
        <v>1059</v>
      </c>
      <c r="C459" s="25">
        <v>0</v>
      </c>
    </row>
    <row r="460" spans="1:3" ht="17.100000000000001" customHeight="1">
      <c r="A460" s="24">
        <v>20505</v>
      </c>
      <c r="B460" s="33" t="s">
        <v>1060</v>
      </c>
      <c r="C460" s="19">
        <f>SUM(C461:C463)</f>
        <v>0</v>
      </c>
    </row>
    <row r="461" spans="1:3" ht="17.100000000000001" customHeight="1">
      <c r="A461" s="24">
        <v>2050501</v>
      </c>
      <c r="B461" s="24" t="s">
        <v>1061</v>
      </c>
      <c r="C461" s="25">
        <v>0</v>
      </c>
    </row>
    <row r="462" spans="1:3" ht="17.100000000000001" customHeight="1">
      <c r="A462" s="24">
        <v>2050502</v>
      </c>
      <c r="B462" s="24" t="s">
        <v>1062</v>
      </c>
      <c r="C462" s="25">
        <v>0</v>
      </c>
    </row>
    <row r="463" spans="1:3" ht="17.100000000000001" customHeight="1">
      <c r="A463" s="24">
        <v>2050599</v>
      </c>
      <c r="B463" s="24" t="s">
        <v>1063</v>
      </c>
      <c r="C463" s="25">
        <v>0</v>
      </c>
    </row>
    <row r="464" spans="1:3" ht="17.100000000000001" customHeight="1">
      <c r="A464" s="24">
        <v>20506</v>
      </c>
      <c r="B464" s="33" t="s">
        <v>1064</v>
      </c>
      <c r="C464" s="19">
        <f>SUM(C465:C467)</f>
        <v>0</v>
      </c>
    </row>
    <row r="465" spans="1:3" ht="17.100000000000001" customHeight="1">
      <c r="A465" s="24">
        <v>2050601</v>
      </c>
      <c r="B465" s="24" t="s">
        <v>1065</v>
      </c>
      <c r="C465" s="25">
        <v>0</v>
      </c>
    </row>
    <row r="466" spans="1:3" ht="17.100000000000001" customHeight="1">
      <c r="A466" s="24">
        <v>2050602</v>
      </c>
      <c r="B466" s="24" t="s">
        <v>1066</v>
      </c>
      <c r="C466" s="25">
        <v>0</v>
      </c>
    </row>
    <row r="467" spans="1:3" ht="17.100000000000001" customHeight="1">
      <c r="A467" s="24">
        <v>2050699</v>
      </c>
      <c r="B467" s="24" t="s">
        <v>1067</v>
      </c>
      <c r="C467" s="25">
        <v>0</v>
      </c>
    </row>
    <row r="468" spans="1:3" ht="17.100000000000001" customHeight="1">
      <c r="A468" s="24">
        <v>20507</v>
      </c>
      <c r="B468" s="33" t="s">
        <v>1068</v>
      </c>
      <c r="C468" s="19">
        <f>SUM(C469:C471)</f>
        <v>91</v>
      </c>
    </row>
    <row r="469" spans="1:3" ht="17.100000000000001" customHeight="1">
      <c r="A469" s="24">
        <v>2050701</v>
      </c>
      <c r="B469" s="24" t="s">
        <v>1069</v>
      </c>
      <c r="C469" s="25">
        <v>91</v>
      </c>
    </row>
    <row r="470" spans="1:3" ht="17.100000000000001" customHeight="1">
      <c r="A470" s="24">
        <v>2050702</v>
      </c>
      <c r="B470" s="24" t="s">
        <v>1070</v>
      </c>
      <c r="C470" s="25">
        <v>0</v>
      </c>
    </row>
    <row r="471" spans="1:3" ht="17.100000000000001" customHeight="1">
      <c r="A471" s="24">
        <v>2050799</v>
      </c>
      <c r="B471" s="24" t="s">
        <v>1071</v>
      </c>
      <c r="C471" s="25">
        <v>0</v>
      </c>
    </row>
    <row r="472" spans="1:3" ht="17.100000000000001" customHeight="1">
      <c r="A472" s="24">
        <v>20508</v>
      </c>
      <c r="B472" s="33" t="s">
        <v>1072</v>
      </c>
      <c r="C472" s="19">
        <f>SUM(C473:C477)</f>
        <v>268</v>
      </c>
    </row>
    <row r="473" spans="1:3" ht="17.100000000000001" customHeight="1">
      <c r="A473" s="24">
        <v>2050801</v>
      </c>
      <c r="B473" s="24" t="s">
        <v>1073</v>
      </c>
      <c r="C473" s="25">
        <v>0</v>
      </c>
    </row>
    <row r="474" spans="1:3" ht="17.100000000000001" customHeight="1">
      <c r="A474" s="24">
        <v>2050802</v>
      </c>
      <c r="B474" s="24" t="s">
        <v>1074</v>
      </c>
      <c r="C474" s="25">
        <v>268</v>
      </c>
    </row>
    <row r="475" spans="1:3" ht="17.100000000000001" customHeight="1">
      <c r="A475" s="24">
        <v>2050803</v>
      </c>
      <c r="B475" s="24" t="s">
        <v>1075</v>
      </c>
      <c r="C475" s="25">
        <v>0</v>
      </c>
    </row>
    <row r="476" spans="1:3" ht="17.100000000000001" customHeight="1">
      <c r="A476" s="24">
        <v>2050804</v>
      </c>
      <c r="B476" s="24" t="s">
        <v>1076</v>
      </c>
      <c r="C476" s="25">
        <v>0</v>
      </c>
    </row>
    <row r="477" spans="1:3" ht="17.100000000000001" customHeight="1">
      <c r="A477" s="24">
        <v>2050899</v>
      </c>
      <c r="B477" s="24" t="s">
        <v>1077</v>
      </c>
      <c r="C477" s="25">
        <v>0</v>
      </c>
    </row>
    <row r="478" spans="1:3" ht="17.100000000000001" customHeight="1">
      <c r="A478" s="24">
        <v>20509</v>
      </c>
      <c r="B478" s="33" t="s">
        <v>1078</v>
      </c>
      <c r="C478" s="19">
        <f>SUM(C479:C484)</f>
        <v>2745</v>
      </c>
    </row>
    <row r="479" spans="1:3" ht="17.100000000000001" customHeight="1">
      <c r="A479" s="24">
        <v>2050901</v>
      </c>
      <c r="B479" s="24" t="s">
        <v>1079</v>
      </c>
      <c r="C479" s="25">
        <v>1756</v>
      </c>
    </row>
    <row r="480" spans="1:3" ht="17.100000000000001" customHeight="1">
      <c r="A480" s="24">
        <v>2050902</v>
      </c>
      <c r="B480" s="24" t="s">
        <v>1080</v>
      </c>
      <c r="C480" s="25">
        <v>133</v>
      </c>
    </row>
    <row r="481" spans="1:3" ht="17.100000000000001" customHeight="1">
      <c r="A481" s="24">
        <v>2050903</v>
      </c>
      <c r="B481" s="24" t="s">
        <v>1081</v>
      </c>
      <c r="C481" s="25">
        <v>0</v>
      </c>
    </row>
    <row r="482" spans="1:3" ht="17.100000000000001" customHeight="1">
      <c r="A482" s="24">
        <v>2050904</v>
      </c>
      <c r="B482" s="24" t="s">
        <v>1082</v>
      </c>
      <c r="C482" s="25">
        <v>0</v>
      </c>
    </row>
    <row r="483" spans="1:3" ht="17.100000000000001" customHeight="1">
      <c r="A483" s="24">
        <v>2050905</v>
      </c>
      <c r="B483" s="24" t="s">
        <v>1083</v>
      </c>
      <c r="C483" s="25">
        <v>856</v>
      </c>
    </row>
    <row r="484" spans="1:3" ht="17.100000000000001" customHeight="1">
      <c r="A484" s="24">
        <v>2050999</v>
      </c>
      <c r="B484" s="24" t="s">
        <v>1084</v>
      </c>
      <c r="C484" s="25">
        <v>0</v>
      </c>
    </row>
    <row r="485" spans="1:3" ht="17.100000000000001" customHeight="1">
      <c r="A485" s="24">
        <v>20599</v>
      </c>
      <c r="B485" s="33" t="s">
        <v>1085</v>
      </c>
      <c r="C485" s="19">
        <f>C486</f>
        <v>0</v>
      </c>
    </row>
    <row r="486" spans="1:3" ht="17.100000000000001" customHeight="1">
      <c r="A486" s="24">
        <v>2059999</v>
      </c>
      <c r="B486" s="24" t="s">
        <v>1086</v>
      </c>
      <c r="C486" s="25">
        <v>0</v>
      </c>
    </row>
    <row r="487" spans="1:3" ht="17.100000000000001" customHeight="1">
      <c r="A487" s="24">
        <v>206</v>
      </c>
      <c r="B487" s="33" t="s">
        <v>1087</v>
      </c>
      <c r="C487" s="19">
        <f>SUM(C488,C493,C502,C508,C514,C519,C524,C531,C535,C538)</f>
        <v>1810</v>
      </c>
    </row>
    <row r="488" spans="1:3" ht="17.100000000000001" customHeight="1">
      <c r="A488" s="24">
        <v>20601</v>
      </c>
      <c r="B488" s="33" t="s">
        <v>1088</v>
      </c>
      <c r="C488" s="19">
        <f>SUM(C489:C492)</f>
        <v>0</v>
      </c>
    </row>
    <row r="489" spans="1:3" ht="17.100000000000001" customHeight="1">
      <c r="A489" s="24">
        <v>2060101</v>
      </c>
      <c r="B489" s="24" t="s">
        <v>762</v>
      </c>
      <c r="C489" s="25">
        <v>0</v>
      </c>
    </row>
    <row r="490" spans="1:3" ht="17.100000000000001" customHeight="1">
      <c r="A490" s="24">
        <v>2060102</v>
      </c>
      <c r="B490" s="24" t="s">
        <v>763</v>
      </c>
      <c r="C490" s="25">
        <v>0</v>
      </c>
    </row>
    <row r="491" spans="1:3" ht="17.100000000000001" customHeight="1">
      <c r="A491" s="24">
        <v>2060103</v>
      </c>
      <c r="B491" s="24" t="s">
        <v>764</v>
      </c>
      <c r="C491" s="25">
        <v>0</v>
      </c>
    </row>
    <row r="492" spans="1:3" ht="17.100000000000001" customHeight="1">
      <c r="A492" s="24">
        <v>2060199</v>
      </c>
      <c r="B492" s="24" t="s">
        <v>1089</v>
      </c>
      <c r="C492" s="25">
        <v>0</v>
      </c>
    </row>
    <row r="493" spans="1:3" ht="17.100000000000001" customHeight="1">
      <c r="A493" s="24">
        <v>20602</v>
      </c>
      <c r="B493" s="33" t="s">
        <v>1090</v>
      </c>
      <c r="C493" s="19">
        <f>SUM(C494:C501)</f>
        <v>0</v>
      </c>
    </row>
    <row r="494" spans="1:3" ht="17.100000000000001" customHeight="1">
      <c r="A494" s="24">
        <v>2060201</v>
      </c>
      <c r="B494" s="24" t="s">
        <v>1091</v>
      </c>
      <c r="C494" s="25">
        <v>0</v>
      </c>
    </row>
    <row r="495" spans="1:3" ht="17.100000000000001" customHeight="1">
      <c r="A495" s="24">
        <v>2060202</v>
      </c>
      <c r="B495" s="24" t="s">
        <v>1092</v>
      </c>
      <c r="C495" s="25">
        <v>0</v>
      </c>
    </row>
    <row r="496" spans="1:3" ht="17.100000000000001" customHeight="1">
      <c r="A496" s="24">
        <v>2060203</v>
      </c>
      <c r="B496" s="24" t="s">
        <v>1093</v>
      </c>
      <c r="C496" s="25">
        <v>0</v>
      </c>
    </row>
    <row r="497" spans="1:3" ht="17.100000000000001" customHeight="1">
      <c r="A497" s="24">
        <v>2060204</v>
      </c>
      <c r="B497" s="24" t="s">
        <v>1094</v>
      </c>
      <c r="C497" s="25">
        <v>0</v>
      </c>
    </row>
    <row r="498" spans="1:3" ht="17.100000000000001" customHeight="1">
      <c r="A498" s="24">
        <v>2060205</v>
      </c>
      <c r="B498" s="24" t="s">
        <v>1095</v>
      </c>
      <c r="C498" s="25">
        <v>0</v>
      </c>
    </row>
    <row r="499" spans="1:3" ht="17.100000000000001" customHeight="1">
      <c r="A499" s="24">
        <v>2060206</v>
      </c>
      <c r="B499" s="24" t="s">
        <v>1096</v>
      </c>
      <c r="C499" s="25">
        <v>0</v>
      </c>
    </row>
    <row r="500" spans="1:3" ht="17.100000000000001" customHeight="1">
      <c r="A500" s="24">
        <v>2060207</v>
      </c>
      <c r="B500" s="24" t="s">
        <v>1097</v>
      </c>
      <c r="C500" s="25">
        <v>0</v>
      </c>
    </row>
    <row r="501" spans="1:3" ht="17.100000000000001" customHeight="1">
      <c r="A501" s="24">
        <v>2060299</v>
      </c>
      <c r="B501" s="24" t="s">
        <v>1098</v>
      </c>
      <c r="C501" s="25">
        <v>0</v>
      </c>
    </row>
    <row r="502" spans="1:3" ht="17.100000000000001" customHeight="1">
      <c r="A502" s="24">
        <v>20603</v>
      </c>
      <c r="B502" s="33" t="s">
        <v>1099</v>
      </c>
      <c r="C502" s="19">
        <f>SUM(C503:C507)</f>
        <v>301</v>
      </c>
    </row>
    <row r="503" spans="1:3" ht="17.100000000000001" customHeight="1">
      <c r="A503" s="24">
        <v>2060301</v>
      </c>
      <c r="B503" s="24" t="s">
        <v>1091</v>
      </c>
      <c r="C503" s="25">
        <v>0</v>
      </c>
    </row>
    <row r="504" spans="1:3" ht="17.100000000000001" customHeight="1">
      <c r="A504" s="24">
        <v>2060302</v>
      </c>
      <c r="B504" s="24" t="s">
        <v>1100</v>
      </c>
      <c r="C504" s="25">
        <v>9</v>
      </c>
    </row>
    <row r="505" spans="1:3" ht="17.100000000000001" customHeight="1">
      <c r="A505" s="24">
        <v>2060303</v>
      </c>
      <c r="B505" s="24" t="s">
        <v>1101</v>
      </c>
      <c r="C505" s="25">
        <v>0</v>
      </c>
    </row>
    <row r="506" spans="1:3" ht="17.100000000000001" customHeight="1">
      <c r="A506" s="24">
        <v>2060304</v>
      </c>
      <c r="B506" s="24" t="s">
        <v>1102</v>
      </c>
      <c r="C506" s="25">
        <v>0</v>
      </c>
    </row>
    <row r="507" spans="1:3" ht="17.100000000000001" customHeight="1">
      <c r="A507" s="24">
        <v>2060399</v>
      </c>
      <c r="B507" s="24" t="s">
        <v>1103</v>
      </c>
      <c r="C507" s="25">
        <v>292</v>
      </c>
    </row>
    <row r="508" spans="1:3" ht="17.100000000000001" customHeight="1">
      <c r="A508" s="24">
        <v>20604</v>
      </c>
      <c r="B508" s="33" t="s">
        <v>1104</v>
      </c>
      <c r="C508" s="19">
        <f>SUM(C509:C513)</f>
        <v>386</v>
      </c>
    </row>
    <row r="509" spans="1:3" ht="17.100000000000001" customHeight="1">
      <c r="A509" s="24">
        <v>2060401</v>
      </c>
      <c r="B509" s="24" t="s">
        <v>1091</v>
      </c>
      <c r="C509" s="25">
        <v>0</v>
      </c>
    </row>
    <row r="510" spans="1:3" ht="17.100000000000001" customHeight="1">
      <c r="A510" s="24">
        <v>2060402</v>
      </c>
      <c r="B510" s="24" t="s">
        <v>1105</v>
      </c>
      <c r="C510" s="25">
        <v>386</v>
      </c>
    </row>
    <row r="511" spans="1:3" ht="17.100000000000001" customHeight="1">
      <c r="A511" s="24">
        <v>2060403</v>
      </c>
      <c r="B511" s="24" t="s">
        <v>1106</v>
      </c>
      <c r="C511" s="25">
        <v>0</v>
      </c>
    </row>
    <row r="512" spans="1:3" ht="17.100000000000001" customHeight="1">
      <c r="A512" s="24">
        <v>2060404</v>
      </c>
      <c r="B512" s="24" t="s">
        <v>1107</v>
      </c>
      <c r="C512" s="25">
        <v>0</v>
      </c>
    </row>
    <row r="513" spans="1:3" ht="17.100000000000001" customHeight="1">
      <c r="A513" s="24">
        <v>2060499</v>
      </c>
      <c r="B513" s="24" t="s">
        <v>1108</v>
      </c>
      <c r="C513" s="25">
        <v>0</v>
      </c>
    </row>
    <row r="514" spans="1:3" ht="17.100000000000001" customHeight="1">
      <c r="A514" s="24">
        <v>20605</v>
      </c>
      <c r="B514" s="33" t="s">
        <v>1109</v>
      </c>
      <c r="C514" s="19">
        <f>SUM(C515:C518)</f>
        <v>10</v>
      </c>
    </row>
    <row r="515" spans="1:3" ht="17.100000000000001" customHeight="1">
      <c r="A515" s="24">
        <v>2060501</v>
      </c>
      <c r="B515" s="24" t="s">
        <v>1091</v>
      </c>
      <c r="C515" s="25">
        <v>0</v>
      </c>
    </row>
    <row r="516" spans="1:3" ht="17.100000000000001" customHeight="1">
      <c r="A516" s="24">
        <v>2060502</v>
      </c>
      <c r="B516" s="24" t="s">
        <v>1110</v>
      </c>
      <c r="C516" s="25">
        <v>10</v>
      </c>
    </row>
    <row r="517" spans="1:3" ht="17.100000000000001" customHeight="1">
      <c r="A517" s="24">
        <v>2060503</v>
      </c>
      <c r="B517" s="24" t="s">
        <v>1111</v>
      </c>
      <c r="C517" s="25">
        <v>0</v>
      </c>
    </row>
    <row r="518" spans="1:3" ht="17.100000000000001" customHeight="1">
      <c r="A518" s="24">
        <v>2060599</v>
      </c>
      <c r="B518" s="24" t="s">
        <v>1112</v>
      </c>
      <c r="C518" s="25">
        <v>0</v>
      </c>
    </row>
    <row r="519" spans="1:3" ht="17.100000000000001" customHeight="1">
      <c r="A519" s="24">
        <v>20606</v>
      </c>
      <c r="B519" s="33" t="s">
        <v>1113</v>
      </c>
      <c r="C519" s="19">
        <f>SUM(C520:C523)</f>
        <v>0</v>
      </c>
    </row>
    <row r="520" spans="1:3" ht="17.100000000000001" customHeight="1">
      <c r="A520" s="24">
        <v>2060601</v>
      </c>
      <c r="B520" s="24" t="s">
        <v>1114</v>
      </c>
      <c r="C520" s="25">
        <v>0</v>
      </c>
    </row>
    <row r="521" spans="1:3" ht="17.100000000000001" customHeight="1">
      <c r="A521" s="24">
        <v>2060602</v>
      </c>
      <c r="B521" s="24" t="s">
        <v>1115</v>
      </c>
      <c r="C521" s="25">
        <v>0</v>
      </c>
    </row>
    <row r="522" spans="1:3" ht="17.100000000000001" customHeight="1">
      <c r="A522" s="24">
        <v>2060603</v>
      </c>
      <c r="B522" s="24" t="s">
        <v>1116</v>
      </c>
      <c r="C522" s="25">
        <v>0</v>
      </c>
    </row>
    <row r="523" spans="1:3" ht="17.100000000000001" customHeight="1">
      <c r="A523" s="24">
        <v>2060699</v>
      </c>
      <c r="B523" s="24" t="s">
        <v>1117</v>
      </c>
      <c r="C523" s="25">
        <v>0</v>
      </c>
    </row>
    <row r="524" spans="1:3" ht="17.100000000000001" customHeight="1">
      <c r="A524" s="24">
        <v>20607</v>
      </c>
      <c r="B524" s="33" t="s">
        <v>1118</v>
      </c>
      <c r="C524" s="19">
        <f>SUM(C525:C530)</f>
        <v>125</v>
      </c>
    </row>
    <row r="525" spans="1:3" ht="17.100000000000001" customHeight="1">
      <c r="A525" s="24">
        <v>2060701</v>
      </c>
      <c r="B525" s="24" t="s">
        <v>1091</v>
      </c>
      <c r="C525" s="25">
        <v>113</v>
      </c>
    </row>
    <row r="526" spans="1:3" ht="17.100000000000001" customHeight="1">
      <c r="A526" s="24">
        <v>2060702</v>
      </c>
      <c r="B526" s="24" t="s">
        <v>1119</v>
      </c>
      <c r="C526" s="25">
        <v>10</v>
      </c>
    </row>
    <row r="527" spans="1:3" ht="17.100000000000001" customHeight="1">
      <c r="A527" s="24">
        <v>2060703</v>
      </c>
      <c r="B527" s="24" t="s">
        <v>1120</v>
      </c>
      <c r="C527" s="25">
        <v>0</v>
      </c>
    </row>
    <row r="528" spans="1:3" ht="17.100000000000001" customHeight="1">
      <c r="A528" s="24">
        <v>2060704</v>
      </c>
      <c r="B528" s="24" t="s">
        <v>1121</v>
      </c>
      <c r="C528" s="25">
        <v>0</v>
      </c>
    </row>
    <row r="529" spans="1:3" ht="17.100000000000001" customHeight="1">
      <c r="A529" s="24">
        <v>2060705</v>
      </c>
      <c r="B529" s="24" t="s">
        <v>1122</v>
      </c>
      <c r="C529" s="25">
        <v>0</v>
      </c>
    </row>
    <row r="530" spans="1:3" ht="17.100000000000001" customHeight="1">
      <c r="A530" s="24">
        <v>2060799</v>
      </c>
      <c r="B530" s="24" t="s">
        <v>1123</v>
      </c>
      <c r="C530" s="25">
        <v>2</v>
      </c>
    </row>
    <row r="531" spans="1:3" ht="17.100000000000001" customHeight="1">
      <c r="A531" s="24">
        <v>20608</v>
      </c>
      <c r="B531" s="33" t="s">
        <v>1124</v>
      </c>
      <c r="C531" s="19">
        <f>SUM(C532:C534)</f>
        <v>0</v>
      </c>
    </row>
    <row r="532" spans="1:3" ht="17.100000000000001" customHeight="1">
      <c r="A532" s="24">
        <v>2060801</v>
      </c>
      <c r="B532" s="24" t="s">
        <v>1125</v>
      </c>
      <c r="C532" s="25">
        <v>0</v>
      </c>
    </row>
    <row r="533" spans="1:3" ht="17.100000000000001" customHeight="1">
      <c r="A533" s="24">
        <v>2060802</v>
      </c>
      <c r="B533" s="24" t="s">
        <v>1126</v>
      </c>
      <c r="C533" s="25">
        <v>0</v>
      </c>
    </row>
    <row r="534" spans="1:3" ht="17.100000000000001" customHeight="1">
      <c r="A534" s="24">
        <v>2060899</v>
      </c>
      <c r="B534" s="24" t="s">
        <v>1127</v>
      </c>
      <c r="C534" s="25">
        <v>0</v>
      </c>
    </row>
    <row r="535" spans="1:3" ht="17.100000000000001" customHeight="1">
      <c r="A535" s="24">
        <v>20609</v>
      </c>
      <c r="B535" s="33" t="s">
        <v>1128</v>
      </c>
      <c r="C535" s="19">
        <f>C536+C537</f>
        <v>0</v>
      </c>
    </row>
    <row r="536" spans="1:3" ht="17.100000000000001" customHeight="1">
      <c r="A536" s="24">
        <v>2060901</v>
      </c>
      <c r="B536" s="24" t="s">
        <v>1129</v>
      </c>
      <c r="C536" s="25">
        <v>0</v>
      </c>
    </row>
    <row r="537" spans="1:3" ht="17.100000000000001" customHeight="1">
      <c r="A537" s="24">
        <v>2060902</v>
      </c>
      <c r="B537" s="24" t="s">
        <v>1130</v>
      </c>
      <c r="C537" s="25">
        <v>0</v>
      </c>
    </row>
    <row r="538" spans="1:3" ht="17.100000000000001" customHeight="1">
      <c r="A538" s="24">
        <v>20699</v>
      </c>
      <c r="B538" s="33" t="s">
        <v>1131</v>
      </c>
      <c r="C538" s="19">
        <f>SUM(C539:C542)</f>
        <v>988</v>
      </c>
    </row>
    <row r="539" spans="1:3" ht="17.100000000000001" customHeight="1">
      <c r="A539" s="24">
        <v>2069901</v>
      </c>
      <c r="B539" s="24" t="s">
        <v>1132</v>
      </c>
      <c r="C539" s="25">
        <v>858</v>
      </c>
    </row>
    <row r="540" spans="1:3" ht="17.100000000000001" customHeight="1">
      <c r="A540" s="24">
        <v>2069902</v>
      </c>
      <c r="B540" s="24" t="s">
        <v>1133</v>
      </c>
      <c r="C540" s="25">
        <v>0</v>
      </c>
    </row>
    <row r="541" spans="1:3" ht="17.100000000000001" customHeight="1">
      <c r="A541" s="24">
        <v>2069903</v>
      </c>
      <c r="B541" s="24" t="s">
        <v>1134</v>
      </c>
      <c r="C541" s="25">
        <v>0</v>
      </c>
    </row>
    <row r="542" spans="1:3" ht="17.100000000000001" customHeight="1">
      <c r="A542" s="24">
        <v>2069999</v>
      </c>
      <c r="B542" s="24" t="s">
        <v>1135</v>
      </c>
      <c r="C542" s="25">
        <v>130</v>
      </c>
    </row>
    <row r="543" spans="1:3" ht="17.100000000000001" customHeight="1">
      <c r="A543" s="24">
        <v>207</v>
      </c>
      <c r="B543" s="33" t="s">
        <v>1136</v>
      </c>
      <c r="C543" s="19">
        <f>SUM(C544,C558,C566,C577,C588)</f>
        <v>1117</v>
      </c>
    </row>
    <row r="544" spans="1:3" ht="17.100000000000001" customHeight="1">
      <c r="A544" s="24">
        <v>20701</v>
      </c>
      <c r="B544" s="33" t="s">
        <v>1137</v>
      </c>
      <c r="C544" s="19">
        <f>SUM(C545:C557)</f>
        <v>652</v>
      </c>
    </row>
    <row r="545" spans="1:3" ht="17.100000000000001" customHeight="1">
      <c r="A545" s="24">
        <v>2070101</v>
      </c>
      <c r="B545" s="24" t="s">
        <v>762</v>
      </c>
      <c r="C545" s="25">
        <v>266</v>
      </c>
    </row>
    <row r="546" spans="1:3" ht="17.100000000000001" customHeight="1">
      <c r="A546" s="24">
        <v>2070102</v>
      </c>
      <c r="B546" s="24" t="s">
        <v>763</v>
      </c>
      <c r="C546" s="25">
        <v>3</v>
      </c>
    </row>
    <row r="547" spans="1:3" ht="17.100000000000001" customHeight="1">
      <c r="A547" s="24">
        <v>2070103</v>
      </c>
      <c r="B547" s="24" t="s">
        <v>764</v>
      </c>
      <c r="C547" s="25">
        <v>0</v>
      </c>
    </row>
    <row r="548" spans="1:3" ht="17.100000000000001" customHeight="1">
      <c r="A548" s="24">
        <v>2070104</v>
      </c>
      <c r="B548" s="24" t="s">
        <v>1138</v>
      </c>
      <c r="C548" s="25">
        <v>0</v>
      </c>
    </row>
    <row r="549" spans="1:3" ht="17.100000000000001" customHeight="1">
      <c r="A549" s="24">
        <v>2070105</v>
      </c>
      <c r="B549" s="24" t="s">
        <v>1139</v>
      </c>
      <c r="C549" s="25">
        <v>0</v>
      </c>
    </row>
    <row r="550" spans="1:3" ht="17.100000000000001" customHeight="1">
      <c r="A550" s="24">
        <v>2070106</v>
      </c>
      <c r="B550" s="24" t="s">
        <v>1140</v>
      </c>
      <c r="C550" s="25">
        <v>0</v>
      </c>
    </row>
    <row r="551" spans="1:3" ht="17.100000000000001" customHeight="1">
      <c r="A551" s="24">
        <v>2070107</v>
      </c>
      <c r="B551" s="24" t="s">
        <v>1141</v>
      </c>
      <c r="C551" s="25">
        <v>0</v>
      </c>
    </row>
    <row r="552" spans="1:3" ht="17.100000000000001" customHeight="1">
      <c r="A552" s="24">
        <v>2070108</v>
      </c>
      <c r="B552" s="24" t="s">
        <v>1142</v>
      </c>
      <c r="C552" s="25">
        <v>0</v>
      </c>
    </row>
    <row r="553" spans="1:3" ht="17.100000000000001" customHeight="1">
      <c r="A553" s="24">
        <v>2070109</v>
      </c>
      <c r="B553" s="24" t="s">
        <v>1143</v>
      </c>
      <c r="C553" s="25">
        <v>203</v>
      </c>
    </row>
    <row r="554" spans="1:3" ht="17.100000000000001" customHeight="1">
      <c r="A554" s="24">
        <v>2070110</v>
      </c>
      <c r="B554" s="24" t="s">
        <v>1144</v>
      </c>
      <c r="C554" s="25">
        <v>0</v>
      </c>
    </row>
    <row r="555" spans="1:3" ht="17.100000000000001" customHeight="1">
      <c r="A555" s="24">
        <v>2070111</v>
      </c>
      <c r="B555" s="24" t="s">
        <v>1145</v>
      </c>
      <c r="C555" s="25">
        <v>0</v>
      </c>
    </row>
    <row r="556" spans="1:3" ht="17.100000000000001" customHeight="1">
      <c r="A556" s="24">
        <v>2070112</v>
      </c>
      <c r="B556" s="24" t="s">
        <v>1146</v>
      </c>
      <c r="C556" s="25">
        <v>0</v>
      </c>
    </row>
    <row r="557" spans="1:3" ht="17.100000000000001" customHeight="1">
      <c r="A557" s="24">
        <v>2070199</v>
      </c>
      <c r="B557" s="24" t="s">
        <v>1147</v>
      </c>
      <c r="C557" s="25">
        <v>180</v>
      </c>
    </row>
    <row r="558" spans="1:3" ht="17.100000000000001" customHeight="1">
      <c r="A558" s="24">
        <v>20702</v>
      </c>
      <c r="B558" s="33" t="s">
        <v>1148</v>
      </c>
      <c r="C558" s="19">
        <f>SUM(C559:C565)</f>
        <v>0</v>
      </c>
    </row>
    <row r="559" spans="1:3" ht="17.100000000000001" customHeight="1">
      <c r="A559" s="24">
        <v>2070201</v>
      </c>
      <c r="B559" s="24" t="s">
        <v>762</v>
      </c>
      <c r="C559" s="25">
        <v>0</v>
      </c>
    </row>
    <row r="560" spans="1:3" ht="17.100000000000001" customHeight="1">
      <c r="A560" s="24">
        <v>2070202</v>
      </c>
      <c r="B560" s="24" t="s">
        <v>763</v>
      </c>
      <c r="C560" s="25">
        <v>0</v>
      </c>
    </row>
    <row r="561" spans="1:3" ht="17.100000000000001" customHeight="1">
      <c r="A561" s="24">
        <v>2070203</v>
      </c>
      <c r="B561" s="24" t="s">
        <v>764</v>
      </c>
      <c r="C561" s="25">
        <v>0</v>
      </c>
    </row>
    <row r="562" spans="1:3" ht="17.100000000000001" customHeight="1">
      <c r="A562" s="24">
        <v>2070204</v>
      </c>
      <c r="B562" s="24" t="s">
        <v>1149</v>
      </c>
      <c r="C562" s="25">
        <v>0</v>
      </c>
    </row>
    <row r="563" spans="1:3" ht="17.100000000000001" customHeight="1">
      <c r="A563" s="24">
        <v>2070205</v>
      </c>
      <c r="B563" s="24" t="s">
        <v>1150</v>
      </c>
      <c r="C563" s="25">
        <v>0</v>
      </c>
    </row>
    <row r="564" spans="1:3" ht="17.100000000000001" customHeight="1">
      <c r="A564" s="24">
        <v>2070206</v>
      </c>
      <c r="B564" s="24" t="s">
        <v>1151</v>
      </c>
      <c r="C564" s="25">
        <v>0</v>
      </c>
    </row>
    <row r="565" spans="1:3" ht="17.100000000000001" customHeight="1">
      <c r="A565" s="24">
        <v>2070299</v>
      </c>
      <c r="B565" s="24" t="s">
        <v>1152</v>
      </c>
      <c r="C565" s="25">
        <v>0</v>
      </c>
    </row>
    <row r="566" spans="1:3" ht="17.100000000000001" customHeight="1">
      <c r="A566" s="24">
        <v>20703</v>
      </c>
      <c r="B566" s="33" t="s">
        <v>1153</v>
      </c>
      <c r="C566" s="19">
        <f>SUM(C567:C576)</f>
        <v>0</v>
      </c>
    </row>
    <row r="567" spans="1:3" ht="17.100000000000001" customHeight="1">
      <c r="A567" s="24">
        <v>2070301</v>
      </c>
      <c r="B567" s="24" t="s">
        <v>762</v>
      </c>
      <c r="C567" s="25">
        <v>0</v>
      </c>
    </row>
    <row r="568" spans="1:3" ht="17.100000000000001" customHeight="1">
      <c r="A568" s="24">
        <v>2070302</v>
      </c>
      <c r="B568" s="24" t="s">
        <v>763</v>
      </c>
      <c r="C568" s="25">
        <v>0</v>
      </c>
    </row>
    <row r="569" spans="1:3" ht="17.100000000000001" customHeight="1">
      <c r="A569" s="24">
        <v>2070303</v>
      </c>
      <c r="B569" s="24" t="s">
        <v>764</v>
      </c>
      <c r="C569" s="25">
        <v>0</v>
      </c>
    </row>
    <row r="570" spans="1:3" ht="17.100000000000001" customHeight="1">
      <c r="A570" s="24">
        <v>2070304</v>
      </c>
      <c r="B570" s="24" t="s">
        <v>1154</v>
      </c>
      <c r="C570" s="25">
        <v>0</v>
      </c>
    </row>
    <row r="571" spans="1:3" ht="17.100000000000001" customHeight="1">
      <c r="A571" s="24">
        <v>2070305</v>
      </c>
      <c r="B571" s="24" t="s">
        <v>1155</v>
      </c>
      <c r="C571" s="25">
        <v>0</v>
      </c>
    </row>
    <row r="572" spans="1:3" ht="17.100000000000001" customHeight="1">
      <c r="A572" s="24">
        <v>2070306</v>
      </c>
      <c r="B572" s="24" t="s">
        <v>1156</v>
      </c>
      <c r="C572" s="25">
        <v>0</v>
      </c>
    </row>
    <row r="573" spans="1:3" ht="17.100000000000001" customHeight="1">
      <c r="A573" s="24">
        <v>2070307</v>
      </c>
      <c r="B573" s="24" t="s">
        <v>1157</v>
      </c>
      <c r="C573" s="25">
        <v>0</v>
      </c>
    </row>
    <row r="574" spans="1:3" ht="17.100000000000001" customHeight="1">
      <c r="A574" s="24">
        <v>2070308</v>
      </c>
      <c r="B574" s="24" t="s">
        <v>1158</v>
      </c>
      <c r="C574" s="25">
        <v>0</v>
      </c>
    </row>
    <row r="575" spans="1:3" ht="17.100000000000001" customHeight="1">
      <c r="A575" s="24">
        <v>2070309</v>
      </c>
      <c r="B575" s="24" t="s">
        <v>1159</v>
      </c>
      <c r="C575" s="25">
        <v>0</v>
      </c>
    </row>
    <row r="576" spans="1:3" ht="17.100000000000001" customHeight="1">
      <c r="A576" s="24">
        <v>2070399</v>
      </c>
      <c r="B576" s="24" t="s">
        <v>1160</v>
      </c>
      <c r="C576" s="25">
        <v>0</v>
      </c>
    </row>
    <row r="577" spans="1:3" ht="17.100000000000001" customHeight="1">
      <c r="A577" s="24">
        <v>20704</v>
      </c>
      <c r="B577" s="33" t="s">
        <v>1161</v>
      </c>
      <c r="C577" s="19">
        <f>SUM(C578:C587)</f>
        <v>453</v>
      </c>
    </row>
    <row r="578" spans="1:3" ht="17.100000000000001" customHeight="1">
      <c r="A578" s="24">
        <v>2070401</v>
      </c>
      <c r="B578" s="24" t="s">
        <v>762</v>
      </c>
      <c r="C578" s="25">
        <v>259</v>
      </c>
    </row>
    <row r="579" spans="1:3" ht="17.100000000000001" customHeight="1">
      <c r="A579" s="24">
        <v>2070402</v>
      </c>
      <c r="B579" s="24" t="s">
        <v>763</v>
      </c>
      <c r="C579" s="25">
        <v>113</v>
      </c>
    </row>
    <row r="580" spans="1:3" ht="17.100000000000001" customHeight="1">
      <c r="A580" s="24">
        <v>2070403</v>
      </c>
      <c r="B580" s="24" t="s">
        <v>764</v>
      </c>
      <c r="C580" s="25">
        <v>0</v>
      </c>
    </row>
    <row r="581" spans="1:3" ht="17.100000000000001" customHeight="1">
      <c r="A581" s="24">
        <v>2070404</v>
      </c>
      <c r="B581" s="24" t="s">
        <v>1162</v>
      </c>
      <c r="C581" s="25">
        <v>0</v>
      </c>
    </row>
    <row r="582" spans="1:3" ht="17.100000000000001" customHeight="1">
      <c r="A582" s="24">
        <v>2070405</v>
      </c>
      <c r="B582" s="24" t="s">
        <v>1163</v>
      </c>
      <c r="C582" s="25">
        <v>0</v>
      </c>
    </row>
    <row r="583" spans="1:3" ht="17.100000000000001" customHeight="1">
      <c r="A583" s="24">
        <v>2070406</v>
      </c>
      <c r="B583" s="24" t="s">
        <v>1164</v>
      </c>
      <c r="C583" s="25">
        <v>0</v>
      </c>
    </row>
    <row r="584" spans="1:3" ht="17.100000000000001" customHeight="1">
      <c r="A584" s="24">
        <v>2070407</v>
      </c>
      <c r="B584" s="24" t="s">
        <v>1165</v>
      </c>
      <c r="C584" s="25">
        <v>0</v>
      </c>
    </row>
    <row r="585" spans="1:3" ht="17.100000000000001" customHeight="1">
      <c r="A585" s="24">
        <v>2070408</v>
      </c>
      <c r="B585" s="24" t="s">
        <v>1166</v>
      </c>
      <c r="C585" s="25">
        <v>0</v>
      </c>
    </row>
    <row r="586" spans="1:3" ht="17.100000000000001" customHeight="1">
      <c r="A586" s="24">
        <v>2070409</v>
      </c>
      <c r="B586" s="24" t="s">
        <v>1167</v>
      </c>
      <c r="C586" s="25">
        <v>0</v>
      </c>
    </row>
    <row r="587" spans="1:3" ht="17.100000000000001" customHeight="1">
      <c r="A587" s="24">
        <v>2070499</v>
      </c>
      <c r="B587" s="24" t="s">
        <v>1168</v>
      </c>
      <c r="C587" s="25">
        <v>81</v>
      </c>
    </row>
    <row r="588" spans="1:3" ht="17.100000000000001" customHeight="1">
      <c r="A588" s="24">
        <v>20799</v>
      </c>
      <c r="B588" s="33" t="s">
        <v>1169</v>
      </c>
      <c r="C588" s="19">
        <f>SUM(C589:C591)</f>
        <v>12</v>
      </c>
    </row>
    <row r="589" spans="1:3" ht="17.100000000000001" customHeight="1">
      <c r="A589" s="24">
        <v>2079902</v>
      </c>
      <c r="B589" s="24" t="s">
        <v>1170</v>
      </c>
      <c r="C589" s="25">
        <v>0</v>
      </c>
    </row>
    <row r="590" spans="1:3" ht="17.100000000000001" customHeight="1">
      <c r="A590" s="24">
        <v>2079903</v>
      </c>
      <c r="B590" s="24" t="s">
        <v>1171</v>
      </c>
      <c r="C590" s="25">
        <v>0</v>
      </c>
    </row>
    <row r="591" spans="1:3" ht="17.100000000000001" customHeight="1">
      <c r="A591" s="24">
        <v>2079999</v>
      </c>
      <c r="B591" s="24" t="s">
        <v>1172</v>
      </c>
      <c r="C591" s="25">
        <v>12</v>
      </c>
    </row>
    <row r="592" spans="1:3" ht="17.100000000000001" customHeight="1">
      <c r="A592" s="24">
        <v>208</v>
      </c>
      <c r="B592" s="33" t="s">
        <v>1173</v>
      </c>
      <c r="C592" s="19">
        <f>SUM(C593,C607,C618,C620,C629,C633,C643,C651,C657,C664,C673,C678,C683,C686,C689,C692,C695,C698,C702,C707)</f>
        <v>26350</v>
      </c>
    </row>
    <row r="593" spans="1:3" ht="17.100000000000001" customHeight="1">
      <c r="A593" s="24">
        <v>20801</v>
      </c>
      <c r="B593" s="33" t="s">
        <v>1174</v>
      </c>
      <c r="C593" s="19">
        <f>SUM(C594:C606)</f>
        <v>535</v>
      </c>
    </row>
    <row r="594" spans="1:3" ht="17.100000000000001" customHeight="1">
      <c r="A594" s="24">
        <v>2080101</v>
      </c>
      <c r="B594" s="24" t="s">
        <v>762</v>
      </c>
      <c r="C594" s="25">
        <v>37</v>
      </c>
    </row>
    <row r="595" spans="1:3" ht="17.100000000000001" customHeight="1">
      <c r="A595" s="24">
        <v>2080102</v>
      </c>
      <c r="B595" s="24" t="s">
        <v>763</v>
      </c>
      <c r="C595" s="25">
        <v>0</v>
      </c>
    </row>
    <row r="596" spans="1:3" ht="17.100000000000001" customHeight="1">
      <c r="A596" s="24">
        <v>2080103</v>
      </c>
      <c r="B596" s="24" t="s">
        <v>764</v>
      </c>
      <c r="C596" s="25">
        <v>0</v>
      </c>
    </row>
    <row r="597" spans="1:3" ht="17.100000000000001" customHeight="1">
      <c r="A597" s="24">
        <v>2080104</v>
      </c>
      <c r="B597" s="24" t="s">
        <v>1175</v>
      </c>
      <c r="C597" s="25">
        <v>0</v>
      </c>
    </row>
    <row r="598" spans="1:3" ht="17.100000000000001" customHeight="1">
      <c r="A598" s="24">
        <v>2080105</v>
      </c>
      <c r="B598" s="24" t="s">
        <v>1176</v>
      </c>
      <c r="C598" s="25">
        <v>2</v>
      </c>
    </row>
    <row r="599" spans="1:3" ht="17.100000000000001" customHeight="1">
      <c r="A599" s="24">
        <v>2080106</v>
      </c>
      <c r="B599" s="24" t="s">
        <v>1177</v>
      </c>
      <c r="C599" s="25">
        <v>0</v>
      </c>
    </row>
    <row r="600" spans="1:3" ht="17.100000000000001" customHeight="1">
      <c r="A600" s="24">
        <v>2080107</v>
      </c>
      <c r="B600" s="24" t="s">
        <v>1178</v>
      </c>
      <c r="C600" s="25">
        <v>0</v>
      </c>
    </row>
    <row r="601" spans="1:3" ht="17.100000000000001" customHeight="1">
      <c r="A601" s="24">
        <v>2080108</v>
      </c>
      <c r="B601" s="24" t="s">
        <v>805</v>
      </c>
      <c r="C601" s="25">
        <v>0</v>
      </c>
    </row>
    <row r="602" spans="1:3" ht="17.100000000000001" customHeight="1">
      <c r="A602" s="24">
        <v>2080109</v>
      </c>
      <c r="B602" s="24" t="s">
        <v>1179</v>
      </c>
      <c r="C602" s="25">
        <v>496</v>
      </c>
    </row>
    <row r="603" spans="1:3" ht="17.100000000000001" customHeight="1">
      <c r="A603" s="24">
        <v>2080110</v>
      </c>
      <c r="B603" s="24" t="s">
        <v>1180</v>
      </c>
      <c r="C603" s="25">
        <v>0</v>
      </c>
    </row>
    <row r="604" spans="1:3" ht="17.100000000000001" customHeight="1">
      <c r="A604" s="24">
        <v>2080111</v>
      </c>
      <c r="B604" s="24" t="s">
        <v>1181</v>
      </c>
      <c r="C604" s="25">
        <v>0</v>
      </c>
    </row>
    <row r="605" spans="1:3" ht="17.100000000000001" customHeight="1">
      <c r="A605" s="24">
        <v>2080112</v>
      </c>
      <c r="B605" s="24" t="s">
        <v>1182</v>
      </c>
      <c r="C605" s="25">
        <v>0</v>
      </c>
    </row>
    <row r="606" spans="1:3" ht="17.100000000000001" customHeight="1">
      <c r="A606" s="24">
        <v>2080199</v>
      </c>
      <c r="B606" s="24" t="s">
        <v>1183</v>
      </c>
      <c r="C606" s="25">
        <v>0</v>
      </c>
    </row>
    <row r="607" spans="1:3" ht="17.100000000000001" customHeight="1">
      <c r="A607" s="24">
        <v>20802</v>
      </c>
      <c r="B607" s="33" t="s">
        <v>1184</v>
      </c>
      <c r="C607" s="19">
        <f>SUM(C608:C617)</f>
        <v>671</v>
      </c>
    </row>
    <row r="608" spans="1:3" ht="17.100000000000001" customHeight="1">
      <c r="A608" s="24">
        <v>2080201</v>
      </c>
      <c r="B608" s="24" t="s">
        <v>762</v>
      </c>
      <c r="C608" s="25">
        <v>452</v>
      </c>
    </row>
    <row r="609" spans="1:3" ht="17.100000000000001" customHeight="1">
      <c r="A609" s="24">
        <v>2080202</v>
      </c>
      <c r="B609" s="24" t="s">
        <v>763</v>
      </c>
      <c r="C609" s="25">
        <v>11</v>
      </c>
    </row>
    <row r="610" spans="1:3" ht="17.100000000000001" customHeight="1">
      <c r="A610" s="24">
        <v>2080203</v>
      </c>
      <c r="B610" s="24" t="s">
        <v>764</v>
      </c>
      <c r="C610" s="25">
        <v>0</v>
      </c>
    </row>
    <row r="611" spans="1:3" ht="17.100000000000001" customHeight="1">
      <c r="A611" s="24">
        <v>2080204</v>
      </c>
      <c r="B611" s="24" t="s">
        <v>1185</v>
      </c>
      <c r="C611" s="25">
        <v>23</v>
      </c>
    </row>
    <row r="612" spans="1:3" ht="17.100000000000001" customHeight="1">
      <c r="A612" s="24">
        <v>2080205</v>
      </c>
      <c r="B612" s="24" t="s">
        <v>1186</v>
      </c>
      <c r="C612" s="25">
        <v>109</v>
      </c>
    </row>
    <row r="613" spans="1:3" ht="17.100000000000001" customHeight="1">
      <c r="A613" s="24">
        <v>2080206</v>
      </c>
      <c r="B613" s="24" t="s">
        <v>1187</v>
      </c>
      <c r="C613" s="25">
        <v>0</v>
      </c>
    </row>
    <row r="614" spans="1:3" ht="17.100000000000001" customHeight="1">
      <c r="A614" s="24">
        <v>2080207</v>
      </c>
      <c r="B614" s="24" t="s">
        <v>1188</v>
      </c>
      <c r="C614" s="25">
        <v>37</v>
      </c>
    </row>
    <row r="615" spans="1:3" ht="17.100000000000001" customHeight="1">
      <c r="A615" s="24">
        <v>2080208</v>
      </c>
      <c r="B615" s="24" t="s">
        <v>1189</v>
      </c>
      <c r="C615" s="25">
        <v>0</v>
      </c>
    </row>
    <row r="616" spans="1:3" ht="17.100000000000001" customHeight="1">
      <c r="A616" s="24">
        <v>2080209</v>
      </c>
      <c r="B616" s="24" t="s">
        <v>1190</v>
      </c>
      <c r="C616" s="25">
        <v>0</v>
      </c>
    </row>
    <row r="617" spans="1:3" ht="17.100000000000001" customHeight="1">
      <c r="A617" s="24">
        <v>2080299</v>
      </c>
      <c r="B617" s="24" t="s">
        <v>1191</v>
      </c>
      <c r="C617" s="25">
        <v>39</v>
      </c>
    </row>
    <row r="618" spans="1:3" ht="17.100000000000001" customHeight="1">
      <c r="A618" s="24">
        <v>20804</v>
      </c>
      <c r="B618" s="33" t="s">
        <v>1192</v>
      </c>
      <c r="C618" s="19">
        <f>C619</f>
        <v>0</v>
      </c>
    </row>
    <row r="619" spans="1:3" ht="17.100000000000001" customHeight="1">
      <c r="A619" s="24">
        <v>2080402</v>
      </c>
      <c r="B619" s="24" t="s">
        <v>1193</v>
      </c>
      <c r="C619" s="25">
        <v>0</v>
      </c>
    </row>
    <row r="620" spans="1:3" ht="17.100000000000001" customHeight="1">
      <c r="A620" s="24">
        <v>20805</v>
      </c>
      <c r="B620" s="33" t="s">
        <v>1194</v>
      </c>
      <c r="C620" s="19">
        <f>SUM(C621:C628)</f>
        <v>11956</v>
      </c>
    </row>
    <row r="621" spans="1:3" ht="17.100000000000001" customHeight="1">
      <c r="A621" s="24">
        <v>2080501</v>
      </c>
      <c r="B621" s="24" t="s">
        <v>1195</v>
      </c>
      <c r="C621" s="25">
        <v>670</v>
      </c>
    </row>
    <row r="622" spans="1:3" ht="17.100000000000001" customHeight="1">
      <c r="A622" s="24">
        <v>2080502</v>
      </c>
      <c r="B622" s="24" t="s">
        <v>1196</v>
      </c>
      <c r="C622" s="25">
        <v>972</v>
      </c>
    </row>
    <row r="623" spans="1:3" ht="17.100000000000001" customHeight="1">
      <c r="A623" s="24">
        <v>2080503</v>
      </c>
      <c r="B623" s="24" t="s">
        <v>1197</v>
      </c>
      <c r="C623" s="25">
        <v>0</v>
      </c>
    </row>
    <row r="624" spans="1:3" ht="17.100000000000001" customHeight="1">
      <c r="A624" s="24">
        <v>2080504</v>
      </c>
      <c r="B624" s="24" t="s">
        <v>1198</v>
      </c>
      <c r="C624" s="25">
        <v>0</v>
      </c>
    </row>
    <row r="625" spans="1:3" ht="17.100000000000001" customHeight="1">
      <c r="A625" s="24">
        <v>2080505</v>
      </c>
      <c r="B625" s="24" t="s">
        <v>1199</v>
      </c>
      <c r="C625" s="25">
        <v>7063</v>
      </c>
    </row>
    <row r="626" spans="1:3" ht="17.100000000000001" customHeight="1">
      <c r="A626" s="24">
        <v>2080506</v>
      </c>
      <c r="B626" s="24" t="s">
        <v>1200</v>
      </c>
      <c r="C626" s="25">
        <v>56</v>
      </c>
    </row>
    <row r="627" spans="1:3" ht="17.100000000000001" customHeight="1">
      <c r="A627" s="24">
        <v>2080507</v>
      </c>
      <c r="B627" s="24" t="s">
        <v>1201</v>
      </c>
      <c r="C627" s="25">
        <v>3195</v>
      </c>
    </row>
    <row r="628" spans="1:3" ht="17.100000000000001" customHeight="1">
      <c r="A628" s="24">
        <v>2080599</v>
      </c>
      <c r="B628" s="24" t="s">
        <v>1202</v>
      </c>
      <c r="C628" s="25">
        <v>0</v>
      </c>
    </row>
    <row r="629" spans="1:3" ht="17.100000000000001" customHeight="1">
      <c r="A629" s="24">
        <v>20806</v>
      </c>
      <c r="B629" s="33" t="s">
        <v>1203</v>
      </c>
      <c r="C629" s="19">
        <f>SUM(C630:C632)</f>
        <v>83</v>
      </c>
    </row>
    <row r="630" spans="1:3" ht="17.100000000000001" customHeight="1">
      <c r="A630" s="24">
        <v>2080601</v>
      </c>
      <c r="B630" s="24" t="s">
        <v>1204</v>
      </c>
      <c r="C630" s="25">
        <v>81</v>
      </c>
    </row>
    <row r="631" spans="1:3" ht="17.100000000000001" customHeight="1">
      <c r="A631" s="24">
        <v>2080602</v>
      </c>
      <c r="B631" s="24" t="s">
        <v>1205</v>
      </c>
      <c r="C631" s="25">
        <v>0</v>
      </c>
    </row>
    <row r="632" spans="1:3" ht="17.100000000000001" customHeight="1">
      <c r="A632" s="24">
        <v>2080699</v>
      </c>
      <c r="B632" s="24" t="s">
        <v>1206</v>
      </c>
      <c r="C632" s="25">
        <v>2</v>
      </c>
    </row>
    <row r="633" spans="1:3" ht="17.100000000000001" customHeight="1">
      <c r="A633" s="24">
        <v>20807</v>
      </c>
      <c r="B633" s="33" t="s">
        <v>1207</v>
      </c>
      <c r="C633" s="19">
        <f>SUM(C634:C642)</f>
        <v>1166</v>
      </c>
    </row>
    <row r="634" spans="1:3" ht="17.100000000000001" customHeight="1">
      <c r="A634" s="24">
        <v>2080701</v>
      </c>
      <c r="B634" s="24" t="s">
        <v>1208</v>
      </c>
      <c r="C634" s="25">
        <v>0</v>
      </c>
    </row>
    <row r="635" spans="1:3" ht="17.100000000000001" customHeight="1">
      <c r="A635" s="24">
        <v>2080702</v>
      </c>
      <c r="B635" s="24" t="s">
        <v>1209</v>
      </c>
      <c r="C635" s="25">
        <v>0</v>
      </c>
    </row>
    <row r="636" spans="1:3" ht="17.100000000000001" customHeight="1">
      <c r="A636" s="24">
        <v>2080704</v>
      </c>
      <c r="B636" s="24" t="s">
        <v>1210</v>
      </c>
      <c r="C636" s="25">
        <v>0</v>
      </c>
    </row>
    <row r="637" spans="1:3" ht="17.100000000000001" customHeight="1">
      <c r="A637" s="24">
        <v>2080705</v>
      </c>
      <c r="B637" s="24" t="s">
        <v>1211</v>
      </c>
      <c r="C637" s="25">
        <v>0</v>
      </c>
    </row>
    <row r="638" spans="1:3" ht="17.100000000000001" customHeight="1">
      <c r="A638" s="24">
        <v>2080709</v>
      </c>
      <c r="B638" s="24" t="s">
        <v>1212</v>
      </c>
      <c r="C638" s="25">
        <v>0</v>
      </c>
    </row>
    <row r="639" spans="1:3" ht="17.100000000000001" customHeight="1">
      <c r="A639" s="24">
        <v>2080711</v>
      </c>
      <c r="B639" s="24" t="s">
        <v>1213</v>
      </c>
      <c r="C639" s="25">
        <v>0</v>
      </c>
    </row>
    <row r="640" spans="1:3" ht="17.100000000000001" customHeight="1">
      <c r="A640" s="24">
        <v>2080712</v>
      </c>
      <c r="B640" s="24" t="s">
        <v>1214</v>
      </c>
      <c r="C640" s="25">
        <v>0</v>
      </c>
    </row>
    <row r="641" spans="1:3" ht="17.100000000000001" customHeight="1">
      <c r="A641" s="24">
        <v>2080713</v>
      </c>
      <c r="B641" s="24" t="s">
        <v>1215</v>
      </c>
      <c r="C641" s="25">
        <v>0</v>
      </c>
    </row>
    <row r="642" spans="1:3" ht="17.100000000000001" customHeight="1">
      <c r="A642" s="24">
        <v>2080799</v>
      </c>
      <c r="B642" s="24" t="s">
        <v>1216</v>
      </c>
      <c r="C642" s="25">
        <v>1166</v>
      </c>
    </row>
    <row r="643" spans="1:3" ht="17.100000000000001" customHeight="1">
      <c r="A643" s="24">
        <v>20808</v>
      </c>
      <c r="B643" s="33" t="s">
        <v>1217</v>
      </c>
      <c r="C643" s="19">
        <f>SUM(C644:C650)</f>
        <v>2469</v>
      </c>
    </row>
    <row r="644" spans="1:3" ht="17.100000000000001" customHeight="1">
      <c r="A644" s="24">
        <v>2080801</v>
      </c>
      <c r="B644" s="24" t="s">
        <v>1218</v>
      </c>
      <c r="C644" s="25">
        <v>673</v>
      </c>
    </row>
    <row r="645" spans="1:3" ht="17.100000000000001" customHeight="1">
      <c r="A645" s="24">
        <v>2080802</v>
      </c>
      <c r="B645" s="24" t="s">
        <v>1219</v>
      </c>
      <c r="C645" s="25">
        <v>220</v>
      </c>
    </row>
    <row r="646" spans="1:3" ht="17.100000000000001" customHeight="1">
      <c r="A646" s="24">
        <v>2080803</v>
      </c>
      <c r="B646" s="24" t="s">
        <v>1220</v>
      </c>
      <c r="C646" s="25">
        <v>0</v>
      </c>
    </row>
    <row r="647" spans="1:3" ht="17.100000000000001" customHeight="1">
      <c r="A647" s="24">
        <v>2080804</v>
      </c>
      <c r="B647" s="24" t="s">
        <v>1221</v>
      </c>
      <c r="C647" s="25">
        <v>0</v>
      </c>
    </row>
    <row r="648" spans="1:3" ht="17.100000000000001" customHeight="1">
      <c r="A648" s="24">
        <v>2080805</v>
      </c>
      <c r="B648" s="24" t="s">
        <v>1222</v>
      </c>
      <c r="C648" s="25">
        <v>608</v>
      </c>
    </row>
    <row r="649" spans="1:3" ht="17.100000000000001" customHeight="1">
      <c r="A649" s="24">
        <v>2080806</v>
      </c>
      <c r="B649" s="24" t="s">
        <v>1223</v>
      </c>
      <c r="C649" s="25">
        <v>0</v>
      </c>
    </row>
    <row r="650" spans="1:3" ht="17.100000000000001" customHeight="1">
      <c r="A650" s="24">
        <v>2080899</v>
      </c>
      <c r="B650" s="24" t="s">
        <v>1224</v>
      </c>
      <c r="C650" s="25">
        <v>968</v>
      </c>
    </row>
    <row r="651" spans="1:3" ht="17.100000000000001" customHeight="1">
      <c r="A651" s="24">
        <v>20809</v>
      </c>
      <c r="B651" s="33" t="s">
        <v>1225</v>
      </c>
      <c r="C651" s="19">
        <f>SUM(C652:C656)</f>
        <v>266</v>
      </c>
    </row>
    <row r="652" spans="1:3" ht="17.100000000000001" customHeight="1">
      <c r="A652" s="24">
        <v>2080901</v>
      </c>
      <c r="B652" s="24" t="s">
        <v>1226</v>
      </c>
      <c r="C652" s="25">
        <v>195</v>
      </c>
    </row>
    <row r="653" spans="1:3" ht="17.100000000000001" customHeight="1">
      <c r="A653" s="24">
        <v>2080902</v>
      </c>
      <c r="B653" s="24" t="s">
        <v>1227</v>
      </c>
      <c r="C653" s="25">
        <v>0</v>
      </c>
    </row>
    <row r="654" spans="1:3" ht="17.100000000000001" customHeight="1">
      <c r="A654" s="24">
        <v>2080903</v>
      </c>
      <c r="B654" s="24" t="s">
        <v>1228</v>
      </c>
      <c r="C654" s="25">
        <v>0</v>
      </c>
    </row>
    <row r="655" spans="1:3" ht="17.100000000000001" customHeight="1">
      <c r="A655" s="24">
        <v>2080904</v>
      </c>
      <c r="B655" s="24" t="s">
        <v>1229</v>
      </c>
      <c r="C655" s="25">
        <v>0</v>
      </c>
    </row>
    <row r="656" spans="1:3" ht="17.100000000000001" customHeight="1">
      <c r="A656" s="24">
        <v>2080999</v>
      </c>
      <c r="B656" s="24" t="s">
        <v>1230</v>
      </c>
      <c r="C656" s="25">
        <v>71</v>
      </c>
    </row>
    <row r="657" spans="1:3" ht="17.100000000000001" customHeight="1">
      <c r="A657" s="24">
        <v>20810</v>
      </c>
      <c r="B657" s="33" t="s">
        <v>1231</v>
      </c>
      <c r="C657" s="19">
        <f>SUM(C658:C663)</f>
        <v>29</v>
      </c>
    </row>
    <row r="658" spans="1:3" ht="17.100000000000001" customHeight="1">
      <c r="A658" s="24">
        <v>2081001</v>
      </c>
      <c r="B658" s="24" t="s">
        <v>1232</v>
      </c>
      <c r="C658" s="25">
        <v>29</v>
      </c>
    </row>
    <row r="659" spans="1:3" ht="17.100000000000001" customHeight="1">
      <c r="A659" s="24">
        <v>2081002</v>
      </c>
      <c r="B659" s="24" t="s">
        <v>1233</v>
      </c>
      <c r="C659" s="25">
        <v>0</v>
      </c>
    </row>
    <row r="660" spans="1:3" ht="17.100000000000001" customHeight="1">
      <c r="A660" s="24">
        <v>2081003</v>
      </c>
      <c r="B660" s="24" t="s">
        <v>1234</v>
      </c>
      <c r="C660" s="25">
        <v>0</v>
      </c>
    </row>
    <row r="661" spans="1:3" ht="17.100000000000001" customHeight="1">
      <c r="A661" s="24">
        <v>2081004</v>
      </c>
      <c r="B661" s="24" t="s">
        <v>1235</v>
      </c>
      <c r="C661" s="25">
        <v>0</v>
      </c>
    </row>
    <row r="662" spans="1:3" ht="17.100000000000001" customHeight="1">
      <c r="A662" s="24">
        <v>2081005</v>
      </c>
      <c r="B662" s="24" t="s">
        <v>1236</v>
      </c>
      <c r="C662" s="25">
        <v>0</v>
      </c>
    </row>
    <row r="663" spans="1:3" ht="17.100000000000001" customHeight="1">
      <c r="A663" s="24">
        <v>2081099</v>
      </c>
      <c r="B663" s="24" t="s">
        <v>1237</v>
      </c>
      <c r="C663" s="25">
        <v>0</v>
      </c>
    </row>
    <row r="664" spans="1:3" ht="17.100000000000001" customHeight="1">
      <c r="A664" s="24">
        <v>20811</v>
      </c>
      <c r="B664" s="33" t="s">
        <v>1238</v>
      </c>
      <c r="C664" s="19">
        <f>SUM(C665:C672)</f>
        <v>680</v>
      </c>
    </row>
    <row r="665" spans="1:3" ht="17.100000000000001" customHeight="1">
      <c r="A665" s="24">
        <v>2081101</v>
      </c>
      <c r="B665" s="24" t="s">
        <v>762</v>
      </c>
      <c r="C665" s="25">
        <v>206</v>
      </c>
    </row>
    <row r="666" spans="1:3" ht="17.100000000000001" customHeight="1">
      <c r="A666" s="24">
        <v>2081102</v>
      </c>
      <c r="B666" s="24" t="s">
        <v>763</v>
      </c>
      <c r="C666" s="25">
        <v>0</v>
      </c>
    </row>
    <row r="667" spans="1:3" ht="17.100000000000001" customHeight="1">
      <c r="A667" s="24">
        <v>2081103</v>
      </c>
      <c r="B667" s="24" t="s">
        <v>764</v>
      </c>
      <c r="C667" s="25">
        <v>0</v>
      </c>
    </row>
    <row r="668" spans="1:3" ht="17.100000000000001" customHeight="1">
      <c r="A668" s="24">
        <v>2081104</v>
      </c>
      <c r="B668" s="24" t="s">
        <v>1239</v>
      </c>
      <c r="C668" s="25">
        <v>21</v>
      </c>
    </row>
    <row r="669" spans="1:3" ht="17.100000000000001" customHeight="1">
      <c r="A669" s="24">
        <v>2081105</v>
      </c>
      <c r="B669" s="24" t="s">
        <v>1240</v>
      </c>
      <c r="C669" s="25">
        <v>2</v>
      </c>
    </row>
    <row r="670" spans="1:3" ht="17.100000000000001" customHeight="1">
      <c r="A670" s="24">
        <v>2081106</v>
      </c>
      <c r="B670" s="24" t="s">
        <v>1241</v>
      </c>
      <c r="C670" s="25">
        <v>0</v>
      </c>
    </row>
    <row r="671" spans="1:3" ht="17.100000000000001" customHeight="1">
      <c r="A671" s="24">
        <v>2081107</v>
      </c>
      <c r="B671" s="24" t="s">
        <v>1242</v>
      </c>
      <c r="C671" s="25">
        <v>312</v>
      </c>
    </row>
    <row r="672" spans="1:3" ht="17.100000000000001" customHeight="1">
      <c r="A672" s="24">
        <v>2081199</v>
      </c>
      <c r="B672" s="24" t="s">
        <v>1243</v>
      </c>
      <c r="C672" s="25">
        <v>139</v>
      </c>
    </row>
    <row r="673" spans="1:3" ht="17.100000000000001" customHeight="1">
      <c r="A673" s="24">
        <v>20815</v>
      </c>
      <c r="B673" s="33" t="s">
        <v>1244</v>
      </c>
      <c r="C673" s="19">
        <f>SUM(C674:C677)</f>
        <v>2</v>
      </c>
    </row>
    <row r="674" spans="1:3" ht="17.100000000000001" customHeight="1">
      <c r="A674" s="24">
        <v>2081501</v>
      </c>
      <c r="B674" s="24" t="s">
        <v>1245</v>
      </c>
      <c r="C674" s="25">
        <v>0</v>
      </c>
    </row>
    <row r="675" spans="1:3" ht="17.100000000000001" customHeight="1">
      <c r="A675" s="24">
        <v>2081502</v>
      </c>
      <c r="B675" s="24" t="s">
        <v>1246</v>
      </c>
      <c r="C675" s="25">
        <v>2</v>
      </c>
    </row>
    <row r="676" spans="1:3" ht="17.100000000000001" customHeight="1">
      <c r="A676" s="24">
        <v>2081503</v>
      </c>
      <c r="B676" s="24" t="s">
        <v>1247</v>
      </c>
      <c r="C676" s="25">
        <v>0</v>
      </c>
    </row>
    <row r="677" spans="1:3" ht="17.100000000000001" customHeight="1">
      <c r="A677" s="24">
        <v>2081599</v>
      </c>
      <c r="B677" s="24" t="s">
        <v>1248</v>
      </c>
      <c r="C677" s="25">
        <v>0</v>
      </c>
    </row>
    <row r="678" spans="1:3" ht="17.100000000000001" customHeight="1">
      <c r="A678" s="24">
        <v>20816</v>
      </c>
      <c r="B678" s="33" t="s">
        <v>1249</v>
      </c>
      <c r="C678" s="19">
        <f>SUM(C679:C682)</f>
        <v>0</v>
      </c>
    </row>
    <row r="679" spans="1:3" ht="17.100000000000001" customHeight="1">
      <c r="A679" s="24">
        <v>2081601</v>
      </c>
      <c r="B679" s="24" t="s">
        <v>762</v>
      </c>
      <c r="C679" s="25">
        <v>0</v>
      </c>
    </row>
    <row r="680" spans="1:3" ht="17.100000000000001" customHeight="1">
      <c r="A680" s="24">
        <v>2081602</v>
      </c>
      <c r="B680" s="24" t="s">
        <v>763</v>
      </c>
      <c r="C680" s="25">
        <v>0</v>
      </c>
    </row>
    <row r="681" spans="1:3" ht="17.100000000000001" customHeight="1">
      <c r="A681" s="24">
        <v>2081603</v>
      </c>
      <c r="B681" s="24" t="s">
        <v>764</v>
      </c>
      <c r="C681" s="25">
        <v>0</v>
      </c>
    </row>
    <row r="682" spans="1:3" ht="17.100000000000001" customHeight="1">
      <c r="A682" s="24">
        <v>2081699</v>
      </c>
      <c r="B682" s="24" t="s">
        <v>1250</v>
      </c>
      <c r="C682" s="25">
        <v>0</v>
      </c>
    </row>
    <row r="683" spans="1:3" ht="17.100000000000001" customHeight="1">
      <c r="A683" s="24">
        <v>20819</v>
      </c>
      <c r="B683" s="33" t="s">
        <v>1251</v>
      </c>
      <c r="C683" s="19">
        <f>SUM(C684:C685)</f>
        <v>1203</v>
      </c>
    </row>
    <row r="684" spans="1:3" ht="17.100000000000001" customHeight="1">
      <c r="A684" s="24">
        <v>2081901</v>
      </c>
      <c r="B684" s="24" t="s">
        <v>1252</v>
      </c>
      <c r="C684" s="25">
        <v>379</v>
      </c>
    </row>
    <row r="685" spans="1:3" ht="17.100000000000001" customHeight="1">
      <c r="A685" s="24">
        <v>2081902</v>
      </c>
      <c r="B685" s="24" t="s">
        <v>1253</v>
      </c>
      <c r="C685" s="25">
        <v>824</v>
      </c>
    </row>
    <row r="686" spans="1:3" ht="17.100000000000001" customHeight="1">
      <c r="A686" s="24">
        <v>20820</v>
      </c>
      <c r="B686" s="33" t="s">
        <v>1254</v>
      </c>
      <c r="C686" s="19">
        <f>SUM(C687:C688)</f>
        <v>24</v>
      </c>
    </row>
    <row r="687" spans="1:3" ht="17.100000000000001" customHeight="1">
      <c r="A687" s="24">
        <v>2082001</v>
      </c>
      <c r="B687" s="24" t="s">
        <v>1255</v>
      </c>
      <c r="C687" s="25">
        <v>4</v>
      </c>
    </row>
    <row r="688" spans="1:3" ht="17.100000000000001" customHeight="1">
      <c r="A688" s="24">
        <v>2082002</v>
      </c>
      <c r="B688" s="24" t="s">
        <v>1256</v>
      </c>
      <c r="C688" s="25">
        <v>20</v>
      </c>
    </row>
    <row r="689" spans="1:3" ht="17.100000000000001" customHeight="1">
      <c r="A689" s="24">
        <v>20821</v>
      </c>
      <c r="B689" s="33" t="s">
        <v>1257</v>
      </c>
      <c r="C689" s="19">
        <f>SUM(C690:C691)</f>
        <v>224</v>
      </c>
    </row>
    <row r="690" spans="1:3" ht="17.100000000000001" customHeight="1">
      <c r="A690" s="24">
        <v>2082101</v>
      </c>
      <c r="B690" s="24" t="s">
        <v>1258</v>
      </c>
      <c r="C690" s="25">
        <v>5</v>
      </c>
    </row>
    <row r="691" spans="1:3" ht="17.100000000000001" customHeight="1">
      <c r="A691" s="24">
        <v>2082102</v>
      </c>
      <c r="B691" s="24" t="s">
        <v>1259</v>
      </c>
      <c r="C691" s="25">
        <v>219</v>
      </c>
    </row>
    <row r="692" spans="1:3" ht="17.100000000000001" customHeight="1">
      <c r="A692" s="24">
        <v>20824</v>
      </c>
      <c r="B692" s="33" t="s">
        <v>1260</v>
      </c>
      <c r="C692" s="19">
        <f>SUM(C693:C694)</f>
        <v>0</v>
      </c>
    </row>
    <row r="693" spans="1:3" ht="17.100000000000001" customHeight="1">
      <c r="A693" s="24">
        <v>2082401</v>
      </c>
      <c r="B693" s="24" t="s">
        <v>1261</v>
      </c>
      <c r="C693" s="25">
        <v>0</v>
      </c>
    </row>
    <row r="694" spans="1:3" ht="17.100000000000001" customHeight="1">
      <c r="A694" s="24">
        <v>2082402</v>
      </c>
      <c r="B694" s="24" t="s">
        <v>1262</v>
      </c>
      <c r="C694" s="25">
        <v>0</v>
      </c>
    </row>
    <row r="695" spans="1:3" ht="17.100000000000001" customHeight="1">
      <c r="A695" s="24">
        <v>20825</v>
      </c>
      <c r="B695" s="33" t="s">
        <v>1263</v>
      </c>
      <c r="C695" s="19">
        <f>SUM(C696:C697)</f>
        <v>38</v>
      </c>
    </row>
    <row r="696" spans="1:3" ht="17.100000000000001" customHeight="1">
      <c r="A696" s="24">
        <v>2082501</v>
      </c>
      <c r="B696" s="24" t="s">
        <v>1264</v>
      </c>
      <c r="C696" s="25">
        <v>0</v>
      </c>
    </row>
    <row r="697" spans="1:3" ht="17.100000000000001" customHeight="1">
      <c r="A697" s="24">
        <v>2082502</v>
      </c>
      <c r="B697" s="24" t="s">
        <v>1265</v>
      </c>
      <c r="C697" s="25">
        <v>38</v>
      </c>
    </row>
    <row r="698" spans="1:3" ht="17.100000000000001" customHeight="1">
      <c r="A698" s="24">
        <v>20826</v>
      </c>
      <c r="B698" s="33" t="s">
        <v>1266</v>
      </c>
      <c r="C698" s="19">
        <f>SUM(C699:C701)</f>
        <v>6489</v>
      </c>
    </row>
    <row r="699" spans="1:3" ht="17.100000000000001" customHeight="1">
      <c r="A699" s="24">
        <v>2082601</v>
      </c>
      <c r="B699" s="24" t="s">
        <v>1267</v>
      </c>
      <c r="C699" s="25">
        <v>0</v>
      </c>
    </row>
    <row r="700" spans="1:3" ht="17.100000000000001" customHeight="1">
      <c r="A700" s="24">
        <v>2082602</v>
      </c>
      <c r="B700" s="24" t="s">
        <v>1268</v>
      </c>
      <c r="C700" s="25">
        <v>6489</v>
      </c>
    </row>
    <row r="701" spans="1:3" ht="17.100000000000001" customHeight="1">
      <c r="A701" s="24">
        <v>2082699</v>
      </c>
      <c r="B701" s="24" t="s">
        <v>1269</v>
      </c>
      <c r="C701" s="25">
        <v>0</v>
      </c>
    </row>
    <row r="702" spans="1:3" ht="17.100000000000001" customHeight="1">
      <c r="A702" s="24">
        <v>20827</v>
      </c>
      <c r="B702" s="33" t="s">
        <v>1270</v>
      </c>
      <c r="C702" s="19">
        <f>SUM(C703:C706)</f>
        <v>0</v>
      </c>
    </row>
    <row r="703" spans="1:3" ht="17.100000000000001" customHeight="1">
      <c r="A703" s="24">
        <v>2082701</v>
      </c>
      <c r="B703" s="24" t="s">
        <v>1271</v>
      </c>
      <c r="C703" s="25">
        <v>0</v>
      </c>
    </row>
    <row r="704" spans="1:3" ht="17.100000000000001" customHeight="1">
      <c r="A704" s="24">
        <v>2082702</v>
      </c>
      <c r="B704" s="24" t="s">
        <v>1272</v>
      </c>
      <c r="C704" s="25">
        <v>0</v>
      </c>
    </row>
    <row r="705" spans="1:3" ht="17.100000000000001" customHeight="1">
      <c r="A705" s="24">
        <v>2082703</v>
      </c>
      <c r="B705" s="24" t="s">
        <v>1273</v>
      </c>
      <c r="C705" s="25">
        <v>0</v>
      </c>
    </row>
    <row r="706" spans="1:3" ht="17.100000000000001" customHeight="1">
      <c r="A706" s="24">
        <v>2082799</v>
      </c>
      <c r="B706" s="24" t="s">
        <v>1274</v>
      </c>
      <c r="C706" s="25">
        <v>0</v>
      </c>
    </row>
    <row r="707" spans="1:3" ht="17.100000000000001" customHeight="1">
      <c r="A707" s="24">
        <v>20899</v>
      </c>
      <c r="B707" s="33" t="s">
        <v>1275</v>
      </c>
      <c r="C707" s="19">
        <f>C708</f>
        <v>515</v>
      </c>
    </row>
    <row r="708" spans="1:3" ht="17.100000000000001" customHeight="1">
      <c r="A708" s="24">
        <v>2089901</v>
      </c>
      <c r="B708" s="24" t="s">
        <v>1276</v>
      </c>
      <c r="C708" s="25">
        <v>515</v>
      </c>
    </row>
    <row r="709" spans="1:3" ht="17.100000000000001" customHeight="1">
      <c r="A709" s="24">
        <v>210</v>
      </c>
      <c r="B709" s="33" t="s">
        <v>1277</v>
      </c>
      <c r="C709" s="19">
        <f>SUM(C710,C715,C728,C732,C744,C747,C751,C761,C766,C772,C776,C779)</f>
        <v>24364</v>
      </c>
    </row>
    <row r="710" spans="1:3" ht="17.100000000000001" customHeight="1">
      <c r="A710" s="24">
        <v>21001</v>
      </c>
      <c r="B710" s="33" t="s">
        <v>1278</v>
      </c>
      <c r="C710" s="19">
        <f>SUM(C711:C714)</f>
        <v>1113</v>
      </c>
    </row>
    <row r="711" spans="1:3" ht="17.100000000000001" customHeight="1">
      <c r="A711" s="24">
        <v>2100101</v>
      </c>
      <c r="B711" s="24" t="s">
        <v>762</v>
      </c>
      <c r="C711" s="25">
        <v>944</v>
      </c>
    </row>
    <row r="712" spans="1:3" ht="17.100000000000001" customHeight="1">
      <c r="A712" s="24">
        <v>2100102</v>
      </c>
      <c r="B712" s="24" t="s">
        <v>763</v>
      </c>
      <c r="C712" s="25">
        <v>74</v>
      </c>
    </row>
    <row r="713" spans="1:3" ht="17.100000000000001" customHeight="1">
      <c r="A713" s="24">
        <v>2100103</v>
      </c>
      <c r="B713" s="24" t="s">
        <v>764</v>
      </c>
      <c r="C713" s="25">
        <v>0</v>
      </c>
    </row>
    <row r="714" spans="1:3" ht="17.100000000000001" customHeight="1">
      <c r="A714" s="24">
        <v>2100199</v>
      </c>
      <c r="B714" s="24" t="s">
        <v>1279</v>
      </c>
      <c r="C714" s="25">
        <v>95</v>
      </c>
    </row>
    <row r="715" spans="1:3" ht="17.100000000000001" customHeight="1">
      <c r="A715" s="24">
        <v>21002</v>
      </c>
      <c r="B715" s="33" t="s">
        <v>1280</v>
      </c>
      <c r="C715" s="19">
        <f>SUM(C716:C727)</f>
        <v>588</v>
      </c>
    </row>
    <row r="716" spans="1:3" ht="17.100000000000001" customHeight="1">
      <c r="A716" s="24">
        <v>2100201</v>
      </c>
      <c r="B716" s="24" t="s">
        <v>1281</v>
      </c>
      <c r="C716" s="25">
        <v>245</v>
      </c>
    </row>
    <row r="717" spans="1:3" ht="17.100000000000001" customHeight="1">
      <c r="A717" s="24">
        <v>2100202</v>
      </c>
      <c r="B717" s="24" t="s">
        <v>1282</v>
      </c>
      <c r="C717" s="25">
        <v>0</v>
      </c>
    </row>
    <row r="718" spans="1:3" ht="17.100000000000001" customHeight="1">
      <c r="A718" s="24">
        <v>2100203</v>
      </c>
      <c r="B718" s="24" t="s">
        <v>1283</v>
      </c>
      <c r="C718" s="25">
        <v>0</v>
      </c>
    </row>
    <row r="719" spans="1:3" ht="17.100000000000001" customHeight="1">
      <c r="A719" s="24">
        <v>2100204</v>
      </c>
      <c r="B719" s="24" t="s">
        <v>1284</v>
      </c>
      <c r="C719" s="25">
        <v>0</v>
      </c>
    </row>
    <row r="720" spans="1:3" ht="17.100000000000001" customHeight="1">
      <c r="A720" s="24">
        <v>2100205</v>
      </c>
      <c r="B720" s="24" t="s">
        <v>1285</v>
      </c>
      <c r="C720" s="25">
        <v>0</v>
      </c>
    </row>
    <row r="721" spans="1:3" ht="17.100000000000001" customHeight="1">
      <c r="A721" s="24">
        <v>2100206</v>
      </c>
      <c r="B721" s="24" t="s">
        <v>1286</v>
      </c>
      <c r="C721" s="25">
        <v>0</v>
      </c>
    </row>
    <row r="722" spans="1:3" ht="17.100000000000001" customHeight="1">
      <c r="A722" s="24">
        <v>2100207</v>
      </c>
      <c r="B722" s="24" t="s">
        <v>1287</v>
      </c>
      <c r="C722" s="25">
        <v>0</v>
      </c>
    </row>
    <row r="723" spans="1:3" ht="17.100000000000001" customHeight="1">
      <c r="A723" s="24">
        <v>2100208</v>
      </c>
      <c r="B723" s="24" t="s">
        <v>1288</v>
      </c>
      <c r="C723" s="25">
        <v>0</v>
      </c>
    </row>
    <row r="724" spans="1:3" ht="17.100000000000001" customHeight="1">
      <c r="A724" s="24">
        <v>2100209</v>
      </c>
      <c r="B724" s="24" t="s">
        <v>1289</v>
      </c>
      <c r="C724" s="25">
        <v>0</v>
      </c>
    </row>
    <row r="725" spans="1:3" ht="17.100000000000001" customHeight="1">
      <c r="A725" s="24">
        <v>2100210</v>
      </c>
      <c r="B725" s="24" t="s">
        <v>1290</v>
      </c>
      <c r="C725" s="25">
        <v>0</v>
      </c>
    </row>
    <row r="726" spans="1:3" ht="17.100000000000001" customHeight="1">
      <c r="A726" s="24">
        <v>2100211</v>
      </c>
      <c r="B726" s="24" t="s">
        <v>1291</v>
      </c>
      <c r="C726" s="25">
        <v>0</v>
      </c>
    </row>
    <row r="727" spans="1:3" ht="17.100000000000001" customHeight="1">
      <c r="A727" s="24">
        <v>2100299</v>
      </c>
      <c r="B727" s="24" t="s">
        <v>1292</v>
      </c>
      <c r="C727" s="25">
        <v>343</v>
      </c>
    </row>
    <row r="728" spans="1:3" ht="17.100000000000001" customHeight="1">
      <c r="A728" s="24">
        <v>21003</v>
      </c>
      <c r="B728" s="33" t="s">
        <v>1293</v>
      </c>
      <c r="C728" s="19">
        <f>SUM(C729:C731)</f>
        <v>908</v>
      </c>
    </row>
    <row r="729" spans="1:3" ht="17.100000000000001" customHeight="1">
      <c r="A729" s="24">
        <v>2100301</v>
      </c>
      <c r="B729" s="24" t="s">
        <v>1294</v>
      </c>
      <c r="C729" s="25">
        <v>0</v>
      </c>
    </row>
    <row r="730" spans="1:3" ht="17.100000000000001" customHeight="1">
      <c r="A730" s="24">
        <v>2100302</v>
      </c>
      <c r="B730" s="24" t="s">
        <v>1295</v>
      </c>
      <c r="C730" s="25">
        <v>406</v>
      </c>
    </row>
    <row r="731" spans="1:3" ht="17.100000000000001" customHeight="1">
      <c r="A731" s="24">
        <v>2100399</v>
      </c>
      <c r="B731" s="24" t="s">
        <v>1296</v>
      </c>
      <c r="C731" s="25">
        <v>502</v>
      </c>
    </row>
    <row r="732" spans="1:3" ht="17.100000000000001" customHeight="1">
      <c r="A732" s="24">
        <v>21004</v>
      </c>
      <c r="B732" s="33" t="s">
        <v>1297</v>
      </c>
      <c r="C732" s="19">
        <f>SUM(C733:C743)</f>
        <v>2878</v>
      </c>
    </row>
    <row r="733" spans="1:3" ht="17.100000000000001" customHeight="1">
      <c r="A733" s="24">
        <v>2100401</v>
      </c>
      <c r="B733" s="24" t="s">
        <v>1298</v>
      </c>
      <c r="C733" s="25">
        <v>296</v>
      </c>
    </row>
    <row r="734" spans="1:3" ht="17.100000000000001" customHeight="1">
      <c r="A734" s="24">
        <v>2100402</v>
      </c>
      <c r="B734" s="24" t="s">
        <v>1299</v>
      </c>
      <c r="C734" s="25">
        <v>193</v>
      </c>
    </row>
    <row r="735" spans="1:3" ht="17.100000000000001" customHeight="1">
      <c r="A735" s="24">
        <v>2100403</v>
      </c>
      <c r="B735" s="24" t="s">
        <v>1300</v>
      </c>
      <c r="C735" s="25">
        <v>131</v>
      </c>
    </row>
    <row r="736" spans="1:3" ht="17.100000000000001" customHeight="1">
      <c r="A736" s="24">
        <v>2100404</v>
      </c>
      <c r="B736" s="24" t="s">
        <v>1301</v>
      </c>
      <c r="C736" s="25">
        <v>0</v>
      </c>
    </row>
    <row r="737" spans="1:3" ht="17.100000000000001" customHeight="1">
      <c r="A737" s="24">
        <v>2100405</v>
      </c>
      <c r="B737" s="24" t="s">
        <v>1302</v>
      </c>
      <c r="C737" s="25">
        <v>0</v>
      </c>
    </row>
    <row r="738" spans="1:3" ht="17.100000000000001" customHeight="1">
      <c r="A738" s="24">
        <v>2100406</v>
      </c>
      <c r="B738" s="24" t="s">
        <v>1303</v>
      </c>
      <c r="C738" s="25">
        <v>0</v>
      </c>
    </row>
    <row r="739" spans="1:3" ht="17.100000000000001" customHeight="1">
      <c r="A739" s="24">
        <v>2100407</v>
      </c>
      <c r="B739" s="24" t="s">
        <v>1304</v>
      </c>
      <c r="C739" s="25">
        <v>0</v>
      </c>
    </row>
    <row r="740" spans="1:3" ht="17.100000000000001" customHeight="1">
      <c r="A740" s="24">
        <v>2100408</v>
      </c>
      <c r="B740" s="24" t="s">
        <v>1305</v>
      </c>
      <c r="C740" s="25">
        <v>1840</v>
      </c>
    </row>
    <row r="741" spans="1:3" ht="17.100000000000001" customHeight="1">
      <c r="A741" s="24">
        <v>2100409</v>
      </c>
      <c r="B741" s="24" t="s">
        <v>1306</v>
      </c>
      <c r="C741" s="25">
        <v>326</v>
      </c>
    </row>
    <row r="742" spans="1:3" ht="17.100000000000001" customHeight="1">
      <c r="A742" s="24">
        <v>2100410</v>
      </c>
      <c r="B742" s="24" t="s">
        <v>1307</v>
      </c>
      <c r="C742" s="25">
        <v>0</v>
      </c>
    </row>
    <row r="743" spans="1:3" ht="17.100000000000001" customHeight="1">
      <c r="A743" s="24">
        <v>2100499</v>
      </c>
      <c r="B743" s="24" t="s">
        <v>1308</v>
      </c>
      <c r="C743" s="25">
        <v>92</v>
      </c>
    </row>
    <row r="744" spans="1:3" ht="17.100000000000001" customHeight="1">
      <c r="A744" s="24">
        <v>21006</v>
      </c>
      <c r="B744" s="33" t="s">
        <v>1309</v>
      </c>
      <c r="C744" s="19">
        <f>SUM(C745:C746)</f>
        <v>15</v>
      </c>
    </row>
    <row r="745" spans="1:3" ht="17.100000000000001" customHeight="1">
      <c r="A745" s="24">
        <v>2100601</v>
      </c>
      <c r="B745" s="24" t="s">
        <v>1310</v>
      </c>
      <c r="C745" s="25">
        <v>15</v>
      </c>
    </row>
    <row r="746" spans="1:3" ht="17.100000000000001" customHeight="1">
      <c r="A746" s="24">
        <v>2100699</v>
      </c>
      <c r="B746" s="24" t="s">
        <v>1311</v>
      </c>
      <c r="C746" s="25">
        <v>0</v>
      </c>
    </row>
    <row r="747" spans="1:3" ht="17.100000000000001" customHeight="1">
      <c r="A747" s="24">
        <v>21007</v>
      </c>
      <c r="B747" s="33" t="s">
        <v>1312</v>
      </c>
      <c r="C747" s="19">
        <f>SUM(C748:C750)</f>
        <v>526</v>
      </c>
    </row>
    <row r="748" spans="1:3" ht="17.100000000000001" customHeight="1">
      <c r="A748" s="24">
        <v>2100716</v>
      </c>
      <c r="B748" s="24" t="s">
        <v>1313</v>
      </c>
      <c r="C748" s="25">
        <v>0</v>
      </c>
    </row>
    <row r="749" spans="1:3" ht="17.100000000000001" customHeight="1">
      <c r="A749" s="24">
        <v>2100717</v>
      </c>
      <c r="B749" s="24" t="s">
        <v>1314</v>
      </c>
      <c r="C749" s="25">
        <v>516</v>
      </c>
    </row>
    <row r="750" spans="1:3" ht="17.100000000000001" customHeight="1">
      <c r="A750" s="24">
        <v>2100799</v>
      </c>
      <c r="B750" s="24" t="s">
        <v>1315</v>
      </c>
      <c r="C750" s="25">
        <v>10</v>
      </c>
    </row>
    <row r="751" spans="1:3" ht="17.100000000000001" customHeight="1">
      <c r="A751" s="24">
        <v>21010</v>
      </c>
      <c r="B751" s="33" t="s">
        <v>1316</v>
      </c>
      <c r="C751" s="19">
        <f>SUM(C752:C760)</f>
        <v>598</v>
      </c>
    </row>
    <row r="752" spans="1:3" ht="17.100000000000001" customHeight="1">
      <c r="A752" s="24">
        <v>2101001</v>
      </c>
      <c r="B752" s="24" t="s">
        <v>762</v>
      </c>
      <c r="C752" s="25">
        <v>219</v>
      </c>
    </row>
    <row r="753" spans="1:3" ht="17.100000000000001" customHeight="1">
      <c r="A753" s="24">
        <v>2101002</v>
      </c>
      <c r="B753" s="24" t="s">
        <v>763</v>
      </c>
      <c r="C753" s="25">
        <v>44</v>
      </c>
    </row>
    <row r="754" spans="1:3" ht="17.100000000000001" customHeight="1">
      <c r="A754" s="24">
        <v>2101003</v>
      </c>
      <c r="B754" s="24" t="s">
        <v>764</v>
      </c>
      <c r="C754" s="25">
        <v>0</v>
      </c>
    </row>
    <row r="755" spans="1:3" ht="17.100000000000001" customHeight="1">
      <c r="A755" s="24">
        <v>2101012</v>
      </c>
      <c r="B755" s="24" t="s">
        <v>1317</v>
      </c>
      <c r="C755" s="25">
        <v>0</v>
      </c>
    </row>
    <row r="756" spans="1:3" ht="17.100000000000001" customHeight="1">
      <c r="A756" s="24">
        <v>2101014</v>
      </c>
      <c r="B756" s="24" t="s">
        <v>1318</v>
      </c>
      <c r="C756" s="25">
        <v>0</v>
      </c>
    </row>
    <row r="757" spans="1:3" ht="17.100000000000001" customHeight="1">
      <c r="A757" s="24">
        <v>2101015</v>
      </c>
      <c r="B757" s="24" t="s">
        <v>1319</v>
      </c>
      <c r="C757" s="25">
        <v>0</v>
      </c>
    </row>
    <row r="758" spans="1:3" ht="17.100000000000001" customHeight="1">
      <c r="A758" s="24">
        <v>2101016</v>
      </c>
      <c r="B758" s="24" t="s">
        <v>1320</v>
      </c>
      <c r="C758" s="25">
        <v>20</v>
      </c>
    </row>
    <row r="759" spans="1:3" ht="17.100000000000001" customHeight="1">
      <c r="A759" s="24">
        <v>2101050</v>
      </c>
      <c r="B759" s="24" t="s">
        <v>771</v>
      </c>
      <c r="C759" s="25">
        <v>229</v>
      </c>
    </row>
    <row r="760" spans="1:3" ht="17.100000000000001" customHeight="1">
      <c r="A760" s="24">
        <v>2101099</v>
      </c>
      <c r="B760" s="24" t="s">
        <v>1321</v>
      </c>
      <c r="C760" s="25">
        <v>86</v>
      </c>
    </row>
    <row r="761" spans="1:3" ht="17.100000000000001" customHeight="1">
      <c r="A761" s="24">
        <v>21011</v>
      </c>
      <c r="B761" s="33" t="s">
        <v>1322</v>
      </c>
      <c r="C761" s="19">
        <f>SUM(C762:C765)</f>
        <v>2507</v>
      </c>
    </row>
    <row r="762" spans="1:3" ht="17.100000000000001" customHeight="1">
      <c r="A762" s="24">
        <v>2101101</v>
      </c>
      <c r="B762" s="24" t="s">
        <v>1323</v>
      </c>
      <c r="C762" s="25">
        <v>767</v>
      </c>
    </row>
    <row r="763" spans="1:3" ht="17.100000000000001" customHeight="1">
      <c r="A763" s="24">
        <v>2101102</v>
      </c>
      <c r="B763" s="24" t="s">
        <v>1324</v>
      </c>
      <c r="C763" s="25">
        <v>1740</v>
      </c>
    </row>
    <row r="764" spans="1:3" ht="17.100000000000001" customHeight="1">
      <c r="A764" s="24">
        <v>2101103</v>
      </c>
      <c r="B764" s="24" t="s">
        <v>1325</v>
      </c>
      <c r="C764" s="25">
        <v>0</v>
      </c>
    </row>
    <row r="765" spans="1:3" ht="17.100000000000001" customHeight="1">
      <c r="A765" s="24">
        <v>2101199</v>
      </c>
      <c r="B765" s="24" t="s">
        <v>1326</v>
      </c>
      <c r="C765" s="25">
        <v>0</v>
      </c>
    </row>
    <row r="766" spans="1:3" ht="17.100000000000001" customHeight="1">
      <c r="A766" s="24">
        <v>21012</v>
      </c>
      <c r="B766" s="33" t="s">
        <v>1327</v>
      </c>
      <c r="C766" s="19">
        <f>SUM(C767:C771)</f>
        <v>15014</v>
      </c>
    </row>
    <row r="767" spans="1:3" ht="17.100000000000001" customHeight="1">
      <c r="A767" s="24">
        <v>2101201</v>
      </c>
      <c r="B767" s="24" t="s">
        <v>1328</v>
      </c>
      <c r="C767" s="25">
        <v>0</v>
      </c>
    </row>
    <row r="768" spans="1:3" ht="17.100000000000001" customHeight="1">
      <c r="A768" s="24">
        <v>2101202</v>
      </c>
      <c r="B768" s="24" t="s">
        <v>1329</v>
      </c>
      <c r="C768" s="25">
        <v>15014</v>
      </c>
    </row>
    <row r="769" spans="1:3" ht="17.100000000000001" customHeight="1">
      <c r="A769" s="24">
        <v>2101203</v>
      </c>
      <c r="B769" s="24" t="s">
        <v>1330</v>
      </c>
      <c r="C769" s="25">
        <v>0</v>
      </c>
    </row>
    <row r="770" spans="1:3" ht="17.100000000000001" customHeight="1">
      <c r="A770" s="24">
        <v>2101204</v>
      </c>
      <c r="B770" s="24" t="s">
        <v>1331</v>
      </c>
      <c r="C770" s="25">
        <v>0</v>
      </c>
    </row>
    <row r="771" spans="1:3" ht="17.100000000000001" customHeight="1">
      <c r="A771" s="24">
        <v>2101299</v>
      </c>
      <c r="B771" s="24" t="s">
        <v>1332</v>
      </c>
      <c r="C771" s="25">
        <v>0</v>
      </c>
    </row>
    <row r="772" spans="1:3" ht="17.100000000000001" customHeight="1">
      <c r="A772" s="24">
        <v>21013</v>
      </c>
      <c r="B772" s="33" t="s">
        <v>1333</v>
      </c>
      <c r="C772" s="19">
        <f>SUM(C773:C775)</f>
        <v>170</v>
      </c>
    </row>
    <row r="773" spans="1:3" ht="17.100000000000001" customHeight="1">
      <c r="A773" s="24">
        <v>2101301</v>
      </c>
      <c r="B773" s="24" t="s">
        <v>1334</v>
      </c>
      <c r="C773" s="25">
        <v>170</v>
      </c>
    </row>
    <row r="774" spans="1:3" ht="17.100000000000001" customHeight="1">
      <c r="A774" s="24">
        <v>2101302</v>
      </c>
      <c r="B774" s="24" t="s">
        <v>1335</v>
      </c>
      <c r="C774" s="25">
        <v>0</v>
      </c>
    </row>
    <row r="775" spans="1:3" ht="17.100000000000001" customHeight="1">
      <c r="A775" s="24">
        <v>2101399</v>
      </c>
      <c r="B775" s="24" t="s">
        <v>1336</v>
      </c>
      <c r="C775" s="25">
        <v>0</v>
      </c>
    </row>
    <row r="776" spans="1:3" ht="17.100000000000001" customHeight="1">
      <c r="A776" s="24">
        <v>21014</v>
      </c>
      <c r="B776" s="33" t="s">
        <v>1337</v>
      </c>
      <c r="C776" s="19">
        <f>SUM(C777:C778)</f>
        <v>40</v>
      </c>
    </row>
    <row r="777" spans="1:3" ht="17.100000000000001" customHeight="1">
      <c r="A777" s="24">
        <v>2101401</v>
      </c>
      <c r="B777" s="24" t="s">
        <v>1338</v>
      </c>
      <c r="C777" s="25">
        <v>40</v>
      </c>
    </row>
    <row r="778" spans="1:3" ht="17.100000000000001" customHeight="1">
      <c r="A778" s="24">
        <v>2101499</v>
      </c>
      <c r="B778" s="24" t="s">
        <v>1339</v>
      </c>
      <c r="C778" s="25">
        <v>0</v>
      </c>
    </row>
    <row r="779" spans="1:3" ht="17.100000000000001" customHeight="1">
      <c r="A779" s="24">
        <v>21099</v>
      </c>
      <c r="B779" s="33" t="s">
        <v>1340</v>
      </c>
      <c r="C779" s="19">
        <f>C780</f>
        <v>7</v>
      </c>
    </row>
    <row r="780" spans="1:3" ht="17.100000000000001" customHeight="1">
      <c r="A780" s="24">
        <v>2109901</v>
      </c>
      <c r="B780" s="24" t="s">
        <v>1341</v>
      </c>
      <c r="C780" s="25">
        <v>7</v>
      </c>
    </row>
    <row r="781" spans="1:3" ht="17.100000000000001" customHeight="1">
      <c r="A781" s="24">
        <v>211</v>
      </c>
      <c r="B781" s="33" t="s">
        <v>1342</v>
      </c>
      <c r="C781" s="19">
        <f>SUM(C782,C791,C795,C803,C809,C816,C822,C825,C828,C830,C832,C838,C840,C842,C857)</f>
        <v>6558</v>
      </c>
    </row>
    <row r="782" spans="1:3" ht="17.100000000000001" customHeight="1">
      <c r="A782" s="24">
        <v>21101</v>
      </c>
      <c r="B782" s="33" t="s">
        <v>1343</v>
      </c>
      <c r="C782" s="19">
        <f>SUM(C783:C790)</f>
        <v>707</v>
      </c>
    </row>
    <row r="783" spans="1:3" ht="17.100000000000001" customHeight="1">
      <c r="A783" s="24">
        <v>2110101</v>
      </c>
      <c r="B783" s="24" t="s">
        <v>762</v>
      </c>
      <c r="C783" s="25">
        <v>180</v>
      </c>
    </row>
    <row r="784" spans="1:3" ht="17.100000000000001" customHeight="1">
      <c r="A784" s="24">
        <v>2110102</v>
      </c>
      <c r="B784" s="24" t="s">
        <v>763</v>
      </c>
      <c r="C784" s="25">
        <v>527</v>
      </c>
    </row>
    <row r="785" spans="1:3" ht="17.100000000000001" customHeight="1">
      <c r="A785" s="24">
        <v>2110103</v>
      </c>
      <c r="B785" s="24" t="s">
        <v>764</v>
      </c>
      <c r="C785" s="25">
        <v>0</v>
      </c>
    </row>
    <row r="786" spans="1:3" ht="17.100000000000001" customHeight="1">
      <c r="A786" s="24">
        <v>2110104</v>
      </c>
      <c r="B786" s="24" t="s">
        <v>1344</v>
      </c>
      <c r="C786" s="25">
        <v>0</v>
      </c>
    </row>
    <row r="787" spans="1:3" ht="17.100000000000001" customHeight="1">
      <c r="A787" s="24">
        <v>2110105</v>
      </c>
      <c r="B787" s="24" t="s">
        <v>1345</v>
      </c>
      <c r="C787" s="25">
        <v>0</v>
      </c>
    </row>
    <row r="788" spans="1:3" ht="17.100000000000001" customHeight="1">
      <c r="A788" s="24">
        <v>2110106</v>
      </c>
      <c r="B788" s="24" t="s">
        <v>1346</v>
      </c>
      <c r="C788" s="25">
        <v>0</v>
      </c>
    </row>
    <row r="789" spans="1:3" ht="17.100000000000001" customHeight="1">
      <c r="A789" s="24">
        <v>2110107</v>
      </c>
      <c r="B789" s="24" t="s">
        <v>1347</v>
      </c>
      <c r="C789" s="25">
        <v>0</v>
      </c>
    </row>
    <row r="790" spans="1:3" ht="17.100000000000001" customHeight="1">
      <c r="A790" s="24">
        <v>2110199</v>
      </c>
      <c r="B790" s="24" t="s">
        <v>1348</v>
      </c>
      <c r="C790" s="25">
        <v>0</v>
      </c>
    </row>
    <row r="791" spans="1:3" ht="17.100000000000001" customHeight="1">
      <c r="A791" s="24">
        <v>21102</v>
      </c>
      <c r="B791" s="33" t="s">
        <v>1349</v>
      </c>
      <c r="C791" s="19">
        <f>SUM(C792:C794)</f>
        <v>0</v>
      </c>
    </row>
    <row r="792" spans="1:3" ht="17.100000000000001" customHeight="1">
      <c r="A792" s="24">
        <v>2110203</v>
      </c>
      <c r="B792" s="24" t="s">
        <v>1350</v>
      </c>
      <c r="C792" s="25">
        <v>0</v>
      </c>
    </row>
    <row r="793" spans="1:3" ht="17.100000000000001" customHeight="1">
      <c r="A793" s="24">
        <v>2110204</v>
      </c>
      <c r="B793" s="24" t="s">
        <v>1351</v>
      </c>
      <c r="C793" s="25">
        <v>0</v>
      </c>
    </row>
    <row r="794" spans="1:3" ht="17.100000000000001" customHeight="1">
      <c r="A794" s="24">
        <v>2110299</v>
      </c>
      <c r="B794" s="24" t="s">
        <v>1352</v>
      </c>
      <c r="C794" s="25">
        <v>0</v>
      </c>
    </row>
    <row r="795" spans="1:3" ht="17.100000000000001" customHeight="1">
      <c r="A795" s="24">
        <v>21103</v>
      </c>
      <c r="B795" s="33" t="s">
        <v>1353</v>
      </c>
      <c r="C795" s="19">
        <f>SUM(C796:C802)</f>
        <v>1570</v>
      </c>
    </row>
    <row r="796" spans="1:3" ht="17.100000000000001" customHeight="1">
      <c r="A796" s="24">
        <v>2110301</v>
      </c>
      <c r="B796" s="24" t="s">
        <v>1354</v>
      </c>
      <c r="C796" s="25">
        <v>504</v>
      </c>
    </row>
    <row r="797" spans="1:3" ht="17.100000000000001" customHeight="1">
      <c r="A797" s="24">
        <v>2110302</v>
      </c>
      <c r="B797" s="24" t="s">
        <v>1355</v>
      </c>
      <c r="C797" s="25">
        <v>1066</v>
      </c>
    </row>
    <row r="798" spans="1:3" ht="17.100000000000001" customHeight="1">
      <c r="A798" s="24">
        <v>2110303</v>
      </c>
      <c r="B798" s="24" t="s">
        <v>1356</v>
      </c>
      <c r="C798" s="25">
        <v>0</v>
      </c>
    </row>
    <row r="799" spans="1:3" ht="17.100000000000001" customHeight="1">
      <c r="A799" s="24">
        <v>2110304</v>
      </c>
      <c r="B799" s="24" t="s">
        <v>1357</v>
      </c>
      <c r="C799" s="25">
        <v>0</v>
      </c>
    </row>
    <row r="800" spans="1:3" ht="17.100000000000001" customHeight="1">
      <c r="A800" s="24">
        <v>2110305</v>
      </c>
      <c r="B800" s="24" t="s">
        <v>1358</v>
      </c>
      <c r="C800" s="25">
        <v>0</v>
      </c>
    </row>
    <row r="801" spans="1:3" ht="17.100000000000001" customHeight="1">
      <c r="A801" s="24">
        <v>2110306</v>
      </c>
      <c r="B801" s="24" t="s">
        <v>1359</v>
      </c>
      <c r="C801" s="25">
        <v>0</v>
      </c>
    </row>
    <row r="802" spans="1:3" ht="17.100000000000001" customHeight="1">
      <c r="A802" s="24">
        <v>2110399</v>
      </c>
      <c r="B802" s="24" t="s">
        <v>1360</v>
      </c>
      <c r="C802" s="25">
        <v>0</v>
      </c>
    </row>
    <row r="803" spans="1:3" ht="17.100000000000001" customHeight="1">
      <c r="A803" s="24">
        <v>21104</v>
      </c>
      <c r="B803" s="33" t="s">
        <v>1361</v>
      </c>
      <c r="C803" s="19">
        <f>SUM(C804:C808)</f>
        <v>13</v>
      </c>
    </row>
    <row r="804" spans="1:3" ht="17.100000000000001" customHeight="1">
      <c r="A804" s="24">
        <v>2110401</v>
      </c>
      <c r="B804" s="24" t="s">
        <v>1362</v>
      </c>
      <c r="C804" s="25">
        <v>0</v>
      </c>
    </row>
    <row r="805" spans="1:3" ht="17.100000000000001" customHeight="1">
      <c r="A805" s="24">
        <v>2110402</v>
      </c>
      <c r="B805" s="24" t="s">
        <v>1363</v>
      </c>
      <c r="C805" s="25">
        <v>13</v>
      </c>
    </row>
    <row r="806" spans="1:3" ht="17.100000000000001" customHeight="1">
      <c r="A806" s="24">
        <v>2110403</v>
      </c>
      <c r="B806" s="24" t="s">
        <v>1364</v>
      </c>
      <c r="C806" s="25">
        <v>0</v>
      </c>
    </row>
    <row r="807" spans="1:3" ht="17.100000000000001" customHeight="1">
      <c r="A807" s="24">
        <v>2110404</v>
      </c>
      <c r="B807" s="24" t="s">
        <v>1365</v>
      </c>
      <c r="C807" s="25">
        <v>0</v>
      </c>
    </row>
    <row r="808" spans="1:3" ht="17.100000000000001" customHeight="1">
      <c r="A808" s="24">
        <v>2110499</v>
      </c>
      <c r="B808" s="24" t="s">
        <v>1366</v>
      </c>
      <c r="C808" s="25">
        <v>0</v>
      </c>
    </row>
    <row r="809" spans="1:3" ht="17.100000000000001" customHeight="1">
      <c r="A809" s="24">
        <v>21105</v>
      </c>
      <c r="B809" s="33" t="s">
        <v>1367</v>
      </c>
      <c r="C809" s="19">
        <f>SUM(C810:C815)</f>
        <v>0</v>
      </c>
    </row>
    <row r="810" spans="1:3" ht="17.100000000000001" customHeight="1">
      <c r="A810" s="24">
        <v>2110501</v>
      </c>
      <c r="B810" s="24" t="s">
        <v>1368</v>
      </c>
      <c r="C810" s="25">
        <v>0</v>
      </c>
    </row>
    <row r="811" spans="1:3" ht="17.100000000000001" customHeight="1">
      <c r="A811" s="24">
        <v>2110502</v>
      </c>
      <c r="B811" s="24" t="s">
        <v>1369</v>
      </c>
      <c r="C811" s="25">
        <v>0</v>
      </c>
    </row>
    <row r="812" spans="1:3" ht="17.100000000000001" customHeight="1">
      <c r="A812" s="24">
        <v>2110503</v>
      </c>
      <c r="B812" s="24" t="s">
        <v>1370</v>
      </c>
      <c r="C812" s="25">
        <v>0</v>
      </c>
    </row>
    <row r="813" spans="1:3" ht="17.100000000000001" customHeight="1">
      <c r="A813" s="24">
        <v>2110506</v>
      </c>
      <c r="B813" s="24" t="s">
        <v>1371</v>
      </c>
      <c r="C813" s="25">
        <v>0</v>
      </c>
    </row>
    <row r="814" spans="1:3" ht="17.100000000000001" customHeight="1">
      <c r="A814" s="24">
        <v>2110507</v>
      </c>
      <c r="B814" s="24" t="s">
        <v>1372</v>
      </c>
      <c r="C814" s="25">
        <v>0</v>
      </c>
    </row>
    <row r="815" spans="1:3" ht="17.100000000000001" customHeight="1">
      <c r="A815" s="24">
        <v>2110599</v>
      </c>
      <c r="B815" s="24" t="s">
        <v>1373</v>
      </c>
      <c r="C815" s="25">
        <v>0</v>
      </c>
    </row>
    <row r="816" spans="1:3" ht="17.100000000000001" customHeight="1">
      <c r="A816" s="24">
        <v>21106</v>
      </c>
      <c r="B816" s="33" t="s">
        <v>1374</v>
      </c>
      <c r="C816" s="19">
        <f>SUM(C817:C821)</f>
        <v>0</v>
      </c>
    </row>
    <row r="817" spans="1:3" ht="17.100000000000001" customHeight="1">
      <c r="A817" s="24">
        <v>2110602</v>
      </c>
      <c r="B817" s="24" t="s">
        <v>1375</v>
      </c>
      <c r="C817" s="25">
        <v>0</v>
      </c>
    </row>
    <row r="818" spans="1:3" ht="17.100000000000001" customHeight="1">
      <c r="A818" s="24">
        <v>2110603</v>
      </c>
      <c r="B818" s="24" t="s">
        <v>1376</v>
      </c>
      <c r="C818" s="25">
        <v>0</v>
      </c>
    </row>
    <row r="819" spans="1:3" ht="17.100000000000001" customHeight="1">
      <c r="A819" s="24">
        <v>2110604</v>
      </c>
      <c r="B819" s="24" t="s">
        <v>1377</v>
      </c>
      <c r="C819" s="25">
        <v>0</v>
      </c>
    </row>
    <row r="820" spans="1:3" ht="17.100000000000001" customHeight="1">
      <c r="A820" s="24">
        <v>2110605</v>
      </c>
      <c r="B820" s="24" t="s">
        <v>1378</v>
      </c>
      <c r="C820" s="25">
        <v>0</v>
      </c>
    </row>
    <row r="821" spans="1:3" ht="17.100000000000001" customHeight="1">
      <c r="A821" s="24">
        <v>2110699</v>
      </c>
      <c r="B821" s="24" t="s">
        <v>1379</v>
      </c>
      <c r="C821" s="25">
        <v>0</v>
      </c>
    </row>
    <row r="822" spans="1:3" ht="17.100000000000001" customHeight="1">
      <c r="A822" s="24">
        <v>21107</v>
      </c>
      <c r="B822" s="33" t="s">
        <v>1380</v>
      </c>
      <c r="C822" s="19">
        <f>SUM(C823:C824)</f>
        <v>0</v>
      </c>
    </row>
    <row r="823" spans="1:3" ht="17.100000000000001" customHeight="1">
      <c r="A823" s="24">
        <v>2110704</v>
      </c>
      <c r="B823" s="24" t="s">
        <v>1381</v>
      </c>
      <c r="C823" s="25">
        <v>0</v>
      </c>
    </row>
    <row r="824" spans="1:3" ht="17.100000000000001" customHeight="1">
      <c r="A824" s="24">
        <v>2110799</v>
      </c>
      <c r="B824" s="24" t="s">
        <v>1382</v>
      </c>
      <c r="C824" s="25">
        <v>0</v>
      </c>
    </row>
    <row r="825" spans="1:3" ht="17.100000000000001" customHeight="1">
      <c r="A825" s="24">
        <v>21108</v>
      </c>
      <c r="B825" s="33" t="s">
        <v>1383</v>
      </c>
      <c r="C825" s="19">
        <f>SUM(C826:C827)</f>
        <v>0</v>
      </c>
    </row>
    <row r="826" spans="1:3" ht="17.100000000000001" customHeight="1">
      <c r="A826" s="24">
        <v>2110804</v>
      </c>
      <c r="B826" s="24" t="s">
        <v>1384</v>
      </c>
      <c r="C826" s="25">
        <v>0</v>
      </c>
    </row>
    <row r="827" spans="1:3" ht="17.100000000000001" customHeight="1">
      <c r="A827" s="24">
        <v>2110899</v>
      </c>
      <c r="B827" s="24" t="s">
        <v>1385</v>
      </c>
      <c r="C827" s="25">
        <v>0</v>
      </c>
    </row>
    <row r="828" spans="1:3" ht="17.100000000000001" customHeight="1">
      <c r="A828" s="24">
        <v>21109</v>
      </c>
      <c r="B828" s="33" t="s">
        <v>1386</v>
      </c>
      <c r="C828" s="19">
        <f>C829</f>
        <v>0</v>
      </c>
    </row>
    <row r="829" spans="1:3" ht="17.100000000000001" customHeight="1">
      <c r="A829" s="24">
        <v>2110901</v>
      </c>
      <c r="B829" s="24" t="s">
        <v>1387</v>
      </c>
      <c r="C829" s="25">
        <v>0</v>
      </c>
    </row>
    <row r="830" spans="1:3" ht="17.100000000000001" customHeight="1">
      <c r="A830" s="24">
        <v>21110</v>
      </c>
      <c r="B830" s="33" t="s">
        <v>1388</v>
      </c>
      <c r="C830" s="19">
        <f>C831</f>
        <v>2033</v>
      </c>
    </row>
    <row r="831" spans="1:3" ht="17.100000000000001" customHeight="1">
      <c r="A831" s="24">
        <v>2111001</v>
      </c>
      <c r="B831" s="24" t="s">
        <v>1389</v>
      </c>
      <c r="C831" s="25">
        <v>2033</v>
      </c>
    </row>
    <row r="832" spans="1:3" ht="17.100000000000001" customHeight="1">
      <c r="A832" s="24">
        <v>21111</v>
      </c>
      <c r="B832" s="33" t="s">
        <v>1390</v>
      </c>
      <c r="C832" s="19">
        <f>SUM(C833:C837)</f>
        <v>2235</v>
      </c>
    </row>
    <row r="833" spans="1:3" ht="17.100000000000001" customHeight="1">
      <c r="A833" s="24">
        <v>2111101</v>
      </c>
      <c r="B833" s="24" t="s">
        <v>1391</v>
      </c>
      <c r="C833" s="25">
        <v>0</v>
      </c>
    </row>
    <row r="834" spans="1:3" ht="17.100000000000001" customHeight="1">
      <c r="A834" s="24">
        <v>2111102</v>
      </c>
      <c r="B834" s="24" t="s">
        <v>1392</v>
      </c>
      <c r="C834" s="25">
        <v>0</v>
      </c>
    </row>
    <row r="835" spans="1:3" ht="17.100000000000001" customHeight="1">
      <c r="A835" s="24">
        <v>2111103</v>
      </c>
      <c r="B835" s="24" t="s">
        <v>1393</v>
      </c>
      <c r="C835" s="25">
        <v>2235</v>
      </c>
    </row>
    <row r="836" spans="1:3" ht="17.100000000000001" customHeight="1">
      <c r="A836" s="24">
        <v>2111104</v>
      </c>
      <c r="B836" s="24" t="s">
        <v>1394</v>
      </c>
      <c r="C836" s="25">
        <v>0</v>
      </c>
    </row>
    <row r="837" spans="1:3" ht="17.100000000000001" customHeight="1">
      <c r="A837" s="24">
        <v>2111199</v>
      </c>
      <c r="B837" s="24" t="s">
        <v>1395</v>
      </c>
      <c r="C837" s="25">
        <v>0</v>
      </c>
    </row>
    <row r="838" spans="1:3" ht="17.100000000000001" customHeight="1">
      <c r="A838" s="24">
        <v>21112</v>
      </c>
      <c r="B838" s="33" t="s">
        <v>1396</v>
      </c>
      <c r="C838" s="19">
        <f>C839</f>
        <v>0</v>
      </c>
    </row>
    <row r="839" spans="1:3" ht="17.100000000000001" customHeight="1">
      <c r="A839" s="24">
        <v>2111201</v>
      </c>
      <c r="B839" s="24" t="s">
        <v>1397</v>
      </c>
      <c r="C839" s="25">
        <v>0</v>
      </c>
    </row>
    <row r="840" spans="1:3" ht="17.100000000000001" customHeight="1">
      <c r="A840" s="24">
        <v>21113</v>
      </c>
      <c r="B840" s="33" t="s">
        <v>1398</v>
      </c>
      <c r="C840" s="19">
        <f>C841</f>
        <v>0</v>
      </c>
    </row>
    <row r="841" spans="1:3" ht="17.100000000000001" customHeight="1">
      <c r="A841" s="24">
        <v>2111301</v>
      </c>
      <c r="B841" s="24" t="s">
        <v>1399</v>
      </c>
      <c r="C841" s="25">
        <v>0</v>
      </c>
    </row>
    <row r="842" spans="1:3" ht="17.100000000000001" customHeight="1">
      <c r="A842" s="24">
        <v>21114</v>
      </c>
      <c r="B842" s="33" t="s">
        <v>1400</v>
      </c>
      <c r="C842" s="19">
        <f>SUM(C843:C856)</f>
        <v>0</v>
      </c>
    </row>
    <row r="843" spans="1:3" ht="17.100000000000001" customHeight="1">
      <c r="A843" s="24">
        <v>2111401</v>
      </c>
      <c r="B843" s="24" t="s">
        <v>762</v>
      </c>
      <c r="C843" s="25">
        <v>0</v>
      </c>
    </row>
    <row r="844" spans="1:3" ht="17.100000000000001" customHeight="1">
      <c r="A844" s="24">
        <v>2111402</v>
      </c>
      <c r="B844" s="24" t="s">
        <v>763</v>
      </c>
      <c r="C844" s="25">
        <v>0</v>
      </c>
    </row>
    <row r="845" spans="1:3" ht="17.100000000000001" customHeight="1">
      <c r="A845" s="24">
        <v>2111403</v>
      </c>
      <c r="B845" s="24" t="s">
        <v>764</v>
      </c>
      <c r="C845" s="25">
        <v>0</v>
      </c>
    </row>
    <row r="846" spans="1:3" ht="17.100000000000001" customHeight="1">
      <c r="A846" s="24">
        <v>2111404</v>
      </c>
      <c r="B846" s="24" t="s">
        <v>1401</v>
      </c>
      <c r="C846" s="25">
        <v>0</v>
      </c>
    </row>
    <row r="847" spans="1:3" ht="17.100000000000001" customHeight="1">
      <c r="A847" s="24">
        <v>2111405</v>
      </c>
      <c r="B847" s="24" t="s">
        <v>1402</v>
      </c>
      <c r="C847" s="25">
        <v>0</v>
      </c>
    </row>
    <row r="848" spans="1:3" ht="17.100000000000001" customHeight="1">
      <c r="A848" s="24">
        <v>2111406</v>
      </c>
      <c r="B848" s="24" t="s">
        <v>1403</v>
      </c>
      <c r="C848" s="25">
        <v>0</v>
      </c>
    </row>
    <row r="849" spans="1:3" ht="17.100000000000001" customHeight="1">
      <c r="A849" s="24">
        <v>2111407</v>
      </c>
      <c r="B849" s="24" t="s">
        <v>1404</v>
      </c>
      <c r="C849" s="25">
        <v>0</v>
      </c>
    </row>
    <row r="850" spans="1:3" ht="17.100000000000001" customHeight="1">
      <c r="A850" s="24">
        <v>2111408</v>
      </c>
      <c r="B850" s="24" t="s">
        <v>1405</v>
      </c>
      <c r="C850" s="25">
        <v>0</v>
      </c>
    </row>
    <row r="851" spans="1:3" ht="17.100000000000001" customHeight="1">
      <c r="A851" s="24">
        <v>2111409</v>
      </c>
      <c r="B851" s="24" t="s">
        <v>1406</v>
      </c>
      <c r="C851" s="25">
        <v>0</v>
      </c>
    </row>
    <row r="852" spans="1:3" ht="17.100000000000001" customHeight="1">
      <c r="A852" s="24">
        <v>2111410</v>
      </c>
      <c r="B852" s="24" t="s">
        <v>1407</v>
      </c>
      <c r="C852" s="25">
        <v>0</v>
      </c>
    </row>
    <row r="853" spans="1:3" ht="17.100000000000001" customHeight="1">
      <c r="A853" s="24">
        <v>2111411</v>
      </c>
      <c r="B853" s="24" t="s">
        <v>805</v>
      </c>
      <c r="C853" s="25">
        <v>0</v>
      </c>
    </row>
    <row r="854" spans="1:3" ht="17.100000000000001" customHeight="1">
      <c r="A854" s="24">
        <v>2111413</v>
      </c>
      <c r="B854" s="24" t="s">
        <v>1408</v>
      </c>
      <c r="C854" s="25">
        <v>0</v>
      </c>
    </row>
    <row r="855" spans="1:3" ht="17.100000000000001" customHeight="1">
      <c r="A855" s="24">
        <v>2111450</v>
      </c>
      <c r="B855" s="24" t="s">
        <v>771</v>
      </c>
      <c r="C855" s="25">
        <v>0</v>
      </c>
    </row>
    <row r="856" spans="1:3" ht="17.100000000000001" customHeight="1">
      <c r="A856" s="24">
        <v>2111499</v>
      </c>
      <c r="B856" s="24" t="s">
        <v>1409</v>
      </c>
      <c r="C856" s="25">
        <v>0</v>
      </c>
    </row>
    <row r="857" spans="1:3" ht="17.100000000000001" customHeight="1">
      <c r="A857" s="24">
        <v>21199</v>
      </c>
      <c r="B857" s="33" t="s">
        <v>1410</v>
      </c>
      <c r="C857" s="19">
        <f>C858</f>
        <v>0</v>
      </c>
    </row>
    <row r="858" spans="1:3" ht="17.100000000000001" customHeight="1">
      <c r="A858" s="24">
        <v>2119901</v>
      </c>
      <c r="B858" s="24" t="s">
        <v>1411</v>
      </c>
      <c r="C858" s="25">
        <v>0</v>
      </c>
    </row>
    <row r="859" spans="1:3" ht="17.100000000000001" customHeight="1">
      <c r="A859" s="24">
        <v>212</v>
      </c>
      <c r="B859" s="33" t="s">
        <v>1412</v>
      </c>
      <c r="C859" s="19">
        <f>SUM(C860,C872,C874,C877,C879,C881)</f>
        <v>6761</v>
      </c>
    </row>
    <row r="860" spans="1:3" ht="17.100000000000001" customHeight="1">
      <c r="A860" s="24">
        <v>21201</v>
      </c>
      <c r="B860" s="33" t="s">
        <v>1413</v>
      </c>
      <c r="C860" s="19">
        <f>SUM(C861:C871)</f>
        <v>1242</v>
      </c>
    </row>
    <row r="861" spans="1:3" ht="17.100000000000001" customHeight="1">
      <c r="A861" s="24">
        <v>2120101</v>
      </c>
      <c r="B861" s="24" t="s">
        <v>762</v>
      </c>
      <c r="C861" s="25">
        <v>734</v>
      </c>
    </row>
    <row r="862" spans="1:3" ht="17.100000000000001" customHeight="1">
      <c r="A862" s="24">
        <v>2120102</v>
      </c>
      <c r="B862" s="24" t="s">
        <v>763</v>
      </c>
      <c r="C862" s="25">
        <v>43</v>
      </c>
    </row>
    <row r="863" spans="1:3" ht="17.100000000000001" customHeight="1">
      <c r="A863" s="24">
        <v>2120103</v>
      </c>
      <c r="B863" s="24" t="s">
        <v>764</v>
      </c>
      <c r="C863" s="25">
        <v>0</v>
      </c>
    </row>
    <row r="864" spans="1:3" ht="17.100000000000001" customHeight="1">
      <c r="A864" s="24">
        <v>2120104</v>
      </c>
      <c r="B864" s="24" t="s">
        <v>1414</v>
      </c>
      <c r="C864" s="25">
        <v>465</v>
      </c>
    </row>
    <row r="865" spans="1:3" ht="17.100000000000001" customHeight="1">
      <c r="A865" s="24">
        <v>2120105</v>
      </c>
      <c r="B865" s="24" t="s">
        <v>1415</v>
      </c>
      <c r="C865" s="25">
        <v>0</v>
      </c>
    </row>
    <row r="866" spans="1:3" ht="17.100000000000001" customHeight="1">
      <c r="A866" s="24">
        <v>2120106</v>
      </c>
      <c r="B866" s="24" t="s">
        <v>1416</v>
      </c>
      <c r="C866" s="25">
        <v>0</v>
      </c>
    </row>
    <row r="867" spans="1:3" ht="17.100000000000001" customHeight="1">
      <c r="A867" s="24">
        <v>2120107</v>
      </c>
      <c r="B867" s="24" t="s">
        <v>1417</v>
      </c>
      <c r="C867" s="25">
        <v>0</v>
      </c>
    </row>
    <row r="868" spans="1:3" ht="17.100000000000001" customHeight="1">
      <c r="A868" s="24">
        <v>2120108</v>
      </c>
      <c r="B868" s="24" t="s">
        <v>1418</v>
      </c>
      <c r="C868" s="25">
        <v>0</v>
      </c>
    </row>
    <row r="869" spans="1:3" ht="17.100000000000001" customHeight="1">
      <c r="A869" s="24">
        <v>2120109</v>
      </c>
      <c r="B869" s="24" t="s">
        <v>1419</v>
      </c>
      <c r="C869" s="25">
        <v>0</v>
      </c>
    </row>
    <row r="870" spans="1:3" ht="17.100000000000001" customHeight="1">
      <c r="A870" s="24">
        <v>2120110</v>
      </c>
      <c r="B870" s="24" t="s">
        <v>1420</v>
      </c>
      <c r="C870" s="25">
        <v>0</v>
      </c>
    </row>
    <row r="871" spans="1:3" ht="17.100000000000001" customHeight="1">
      <c r="A871" s="24">
        <v>2120199</v>
      </c>
      <c r="B871" s="24" t="s">
        <v>1421</v>
      </c>
      <c r="C871" s="25">
        <v>0</v>
      </c>
    </row>
    <row r="872" spans="1:3" ht="17.100000000000001" customHeight="1">
      <c r="A872" s="24">
        <v>21202</v>
      </c>
      <c r="B872" s="33" t="s">
        <v>1422</v>
      </c>
      <c r="C872" s="19">
        <f>C873</f>
        <v>81</v>
      </c>
    </row>
    <row r="873" spans="1:3" ht="17.100000000000001" customHeight="1">
      <c r="A873" s="24">
        <v>2120201</v>
      </c>
      <c r="B873" s="24" t="s">
        <v>1423</v>
      </c>
      <c r="C873" s="25">
        <v>81</v>
      </c>
    </row>
    <row r="874" spans="1:3" ht="17.100000000000001" customHeight="1">
      <c r="A874" s="24">
        <v>21203</v>
      </c>
      <c r="B874" s="33" t="s">
        <v>1424</v>
      </c>
      <c r="C874" s="19">
        <f>SUM(C875:C876)</f>
        <v>1618</v>
      </c>
    </row>
    <row r="875" spans="1:3" ht="17.100000000000001" customHeight="1">
      <c r="A875" s="24">
        <v>2120303</v>
      </c>
      <c r="B875" s="24" t="s">
        <v>1425</v>
      </c>
      <c r="C875" s="25">
        <v>807</v>
      </c>
    </row>
    <row r="876" spans="1:3" ht="17.100000000000001" customHeight="1">
      <c r="A876" s="24">
        <v>2120399</v>
      </c>
      <c r="B876" s="24" t="s">
        <v>1426</v>
      </c>
      <c r="C876" s="25">
        <v>811</v>
      </c>
    </row>
    <row r="877" spans="1:3" ht="17.100000000000001" customHeight="1">
      <c r="A877" s="24">
        <v>21205</v>
      </c>
      <c r="B877" s="33" t="s">
        <v>1427</v>
      </c>
      <c r="C877" s="19">
        <f>C878</f>
        <v>3682</v>
      </c>
    </row>
    <row r="878" spans="1:3" ht="17.100000000000001" customHeight="1">
      <c r="A878" s="24">
        <v>2120501</v>
      </c>
      <c r="B878" s="24" t="s">
        <v>1428</v>
      </c>
      <c r="C878" s="25">
        <v>3682</v>
      </c>
    </row>
    <row r="879" spans="1:3" ht="17.100000000000001" customHeight="1">
      <c r="A879" s="24">
        <v>21206</v>
      </c>
      <c r="B879" s="33" t="s">
        <v>1429</v>
      </c>
      <c r="C879" s="19">
        <f>C880</f>
        <v>138</v>
      </c>
    </row>
    <row r="880" spans="1:3" ht="17.100000000000001" customHeight="1">
      <c r="A880" s="24">
        <v>2120601</v>
      </c>
      <c r="B880" s="24" t="s">
        <v>1430</v>
      </c>
      <c r="C880" s="25">
        <v>138</v>
      </c>
    </row>
    <row r="881" spans="1:3" ht="17.100000000000001" customHeight="1">
      <c r="A881" s="24">
        <v>21299</v>
      </c>
      <c r="B881" s="33" t="s">
        <v>1431</v>
      </c>
      <c r="C881" s="19">
        <f>C882</f>
        <v>0</v>
      </c>
    </row>
    <row r="882" spans="1:3" ht="17.100000000000001" customHeight="1">
      <c r="A882" s="24">
        <v>2129999</v>
      </c>
      <c r="B882" s="24" t="s">
        <v>1432</v>
      </c>
      <c r="C882" s="25">
        <v>0</v>
      </c>
    </row>
    <row r="883" spans="1:3" ht="17.100000000000001" customHeight="1">
      <c r="A883" s="24">
        <v>213</v>
      </c>
      <c r="B883" s="33" t="s">
        <v>1433</v>
      </c>
      <c r="C883" s="19">
        <f>SUM(C884,C909,C937,C964,C975,C986,C992,C999,C1006,C1010)</f>
        <v>24886</v>
      </c>
    </row>
    <row r="884" spans="1:3" ht="17.100000000000001" customHeight="1">
      <c r="A884" s="24">
        <v>21301</v>
      </c>
      <c r="B884" s="33" t="s">
        <v>1434</v>
      </c>
      <c r="C884" s="19">
        <f>SUM(C885:C908)</f>
        <v>8306</v>
      </c>
    </row>
    <row r="885" spans="1:3" ht="17.100000000000001" customHeight="1">
      <c r="A885" s="24">
        <v>2130101</v>
      </c>
      <c r="B885" s="24" t="s">
        <v>762</v>
      </c>
      <c r="C885" s="25">
        <v>2309</v>
      </c>
    </row>
    <row r="886" spans="1:3" ht="17.100000000000001" customHeight="1">
      <c r="A886" s="24">
        <v>2130102</v>
      </c>
      <c r="B886" s="24" t="s">
        <v>763</v>
      </c>
      <c r="C886" s="25">
        <v>399</v>
      </c>
    </row>
    <row r="887" spans="1:3" ht="17.100000000000001" customHeight="1">
      <c r="A887" s="24">
        <v>2130103</v>
      </c>
      <c r="B887" s="24" t="s">
        <v>764</v>
      </c>
      <c r="C887" s="25">
        <v>0</v>
      </c>
    </row>
    <row r="888" spans="1:3" ht="17.100000000000001" customHeight="1">
      <c r="A888" s="24">
        <v>2130104</v>
      </c>
      <c r="B888" s="24" t="s">
        <v>771</v>
      </c>
      <c r="C888" s="25">
        <v>0</v>
      </c>
    </row>
    <row r="889" spans="1:3" ht="17.100000000000001" customHeight="1">
      <c r="A889" s="24">
        <v>2130105</v>
      </c>
      <c r="B889" s="24" t="s">
        <v>1435</v>
      </c>
      <c r="C889" s="25">
        <v>0</v>
      </c>
    </row>
    <row r="890" spans="1:3" ht="17.100000000000001" customHeight="1">
      <c r="A890" s="24">
        <v>2130106</v>
      </c>
      <c r="B890" s="24" t="s">
        <v>1436</v>
      </c>
      <c r="C890" s="25">
        <v>56</v>
      </c>
    </row>
    <row r="891" spans="1:3" ht="17.100000000000001" customHeight="1">
      <c r="A891" s="24">
        <v>2130108</v>
      </c>
      <c r="B891" s="24" t="s">
        <v>1437</v>
      </c>
      <c r="C891" s="25">
        <v>157</v>
      </c>
    </row>
    <row r="892" spans="1:3" ht="17.100000000000001" customHeight="1">
      <c r="A892" s="24">
        <v>2130109</v>
      </c>
      <c r="B892" s="24" t="s">
        <v>1438</v>
      </c>
      <c r="C892" s="25">
        <v>0</v>
      </c>
    </row>
    <row r="893" spans="1:3" ht="17.100000000000001" customHeight="1">
      <c r="A893" s="24">
        <v>2130110</v>
      </c>
      <c r="B893" s="24" t="s">
        <v>1439</v>
      </c>
      <c r="C893" s="25">
        <v>0</v>
      </c>
    </row>
    <row r="894" spans="1:3" ht="17.100000000000001" customHeight="1">
      <c r="A894" s="24">
        <v>2130111</v>
      </c>
      <c r="B894" s="24" t="s">
        <v>1440</v>
      </c>
      <c r="C894" s="25">
        <v>0</v>
      </c>
    </row>
    <row r="895" spans="1:3" ht="17.100000000000001" customHeight="1">
      <c r="A895" s="24">
        <v>2130112</v>
      </c>
      <c r="B895" s="24" t="s">
        <v>1441</v>
      </c>
      <c r="C895" s="25">
        <v>16</v>
      </c>
    </row>
    <row r="896" spans="1:3" ht="17.100000000000001" customHeight="1">
      <c r="A896" s="24">
        <v>2130114</v>
      </c>
      <c r="B896" s="24" t="s">
        <v>1442</v>
      </c>
      <c r="C896" s="25">
        <v>0</v>
      </c>
    </row>
    <row r="897" spans="1:3" ht="17.100000000000001" customHeight="1">
      <c r="A897" s="24">
        <v>2130119</v>
      </c>
      <c r="B897" s="24" t="s">
        <v>1443</v>
      </c>
      <c r="C897" s="25">
        <v>0</v>
      </c>
    </row>
    <row r="898" spans="1:3" ht="17.100000000000001" customHeight="1">
      <c r="A898" s="24">
        <v>2130120</v>
      </c>
      <c r="B898" s="24" t="s">
        <v>1444</v>
      </c>
      <c r="C898" s="25">
        <v>0</v>
      </c>
    </row>
    <row r="899" spans="1:3" ht="17.100000000000001" customHeight="1">
      <c r="A899" s="24">
        <v>2130121</v>
      </c>
      <c r="B899" s="24" t="s">
        <v>1445</v>
      </c>
      <c r="C899" s="25">
        <v>0</v>
      </c>
    </row>
    <row r="900" spans="1:3" ht="17.100000000000001" customHeight="1">
      <c r="A900" s="24">
        <v>2130122</v>
      </c>
      <c r="B900" s="24" t="s">
        <v>1446</v>
      </c>
      <c r="C900" s="25">
        <v>4447</v>
      </c>
    </row>
    <row r="901" spans="1:3" ht="17.100000000000001" customHeight="1">
      <c r="A901" s="24">
        <v>2130124</v>
      </c>
      <c r="B901" s="24" t="s">
        <v>1447</v>
      </c>
      <c r="C901" s="25">
        <v>10</v>
      </c>
    </row>
    <row r="902" spans="1:3" ht="17.100000000000001" customHeight="1">
      <c r="A902" s="24">
        <v>2130125</v>
      </c>
      <c r="B902" s="24" t="s">
        <v>1448</v>
      </c>
      <c r="C902" s="25">
        <v>0</v>
      </c>
    </row>
    <row r="903" spans="1:3" ht="17.100000000000001" customHeight="1">
      <c r="A903" s="24">
        <v>2130126</v>
      </c>
      <c r="B903" s="24" t="s">
        <v>1449</v>
      </c>
      <c r="C903" s="25">
        <v>565</v>
      </c>
    </row>
    <row r="904" spans="1:3" ht="17.100000000000001" customHeight="1">
      <c r="A904" s="24">
        <v>2130135</v>
      </c>
      <c r="B904" s="24" t="s">
        <v>1450</v>
      </c>
      <c r="C904" s="25">
        <v>2</v>
      </c>
    </row>
    <row r="905" spans="1:3" ht="17.100000000000001" customHeight="1">
      <c r="A905" s="24">
        <v>2130142</v>
      </c>
      <c r="B905" s="24" t="s">
        <v>1451</v>
      </c>
      <c r="C905" s="25">
        <v>0</v>
      </c>
    </row>
    <row r="906" spans="1:3" ht="17.100000000000001" customHeight="1">
      <c r="A906" s="24">
        <v>2130148</v>
      </c>
      <c r="B906" s="24" t="s">
        <v>1452</v>
      </c>
      <c r="C906" s="25">
        <v>0</v>
      </c>
    </row>
    <row r="907" spans="1:3" ht="17.100000000000001" customHeight="1">
      <c r="A907" s="24">
        <v>2130152</v>
      </c>
      <c r="B907" s="24" t="s">
        <v>1453</v>
      </c>
      <c r="C907" s="25">
        <v>0</v>
      </c>
    </row>
    <row r="908" spans="1:3" ht="17.100000000000001" customHeight="1">
      <c r="A908" s="24">
        <v>2130199</v>
      </c>
      <c r="B908" s="24" t="s">
        <v>1454</v>
      </c>
      <c r="C908" s="25">
        <v>345</v>
      </c>
    </row>
    <row r="909" spans="1:3" ht="17.100000000000001" customHeight="1">
      <c r="A909" s="24">
        <v>21302</v>
      </c>
      <c r="B909" s="33" t="s">
        <v>1455</v>
      </c>
      <c r="C909" s="19">
        <f>SUM(C910:C936)</f>
        <v>503</v>
      </c>
    </row>
    <row r="910" spans="1:3" ht="17.100000000000001" customHeight="1">
      <c r="A910" s="24">
        <v>2130201</v>
      </c>
      <c r="B910" s="24" t="s">
        <v>762</v>
      </c>
      <c r="C910" s="25">
        <v>277</v>
      </c>
    </row>
    <row r="911" spans="1:3" ht="17.100000000000001" customHeight="1">
      <c r="A911" s="24">
        <v>2130202</v>
      </c>
      <c r="B911" s="24" t="s">
        <v>763</v>
      </c>
      <c r="C911" s="25">
        <v>14</v>
      </c>
    </row>
    <row r="912" spans="1:3" ht="17.100000000000001" customHeight="1">
      <c r="A912" s="24">
        <v>2130203</v>
      </c>
      <c r="B912" s="24" t="s">
        <v>764</v>
      </c>
      <c r="C912" s="25">
        <v>0</v>
      </c>
    </row>
    <row r="913" spans="1:3" ht="17.100000000000001" customHeight="1">
      <c r="A913" s="24">
        <v>2130204</v>
      </c>
      <c r="B913" s="24" t="s">
        <v>1456</v>
      </c>
      <c r="C913" s="25">
        <v>0</v>
      </c>
    </row>
    <row r="914" spans="1:3" ht="17.100000000000001" customHeight="1">
      <c r="A914" s="24">
        <v>2130205</v>
      </c>
      <c r="B914" s="24" t="s">
        <v>1457</v>
      </c>
      <c r="C914" s="25">
        <v>179</v>
      </c>
    </row>
    <row r="915" spans="1:3" ht="17.100000000000001" customHeight="1">
      <c r="A915" s="24">
        <v>2130206</v>
      </c>
      <c r="B915" s="24" t="s">
        <v>1458</v>
      </c>
      <c r="C915" s="25">
        <v>0</v>
      </c>
    </row>
    <row r="916" spans="1:3" ht="17.100000000000001" customHeight="1">
      <c r="A916" s="24">
        <v>2130207</v>
      </c>
      <c r="B916" s="24" t="s">
        <v>1459</v>
      </c>
      <c r="C916" s="25">
        <v>0</v>
      </c>
    </row>
    <row r="917" spans="1:3" ht="17.100000000000001" customHeight="1">
      <c r="A917" s="24">
        <v>2130208</v>
      </c>
      <c r="B917" s="24" t="s">
        <v>1460</v>
      </c>
      <c r="C917" s="25">
        <v>0</v>
      </c>
    </row>
    <row r="918" spans="1:3" ht="17.100000000000001" customHeight="1">
      <c r="A918" s="24">
        <v>2130209</v>
      </c>
      <c r="B918" s="24" t="s">
        <v>1461</v>
      </c>
      <c r="C918" s="25">
        <v>0</v>
      </c>
    </row>
    <row r="919" spans="1:3" ht="17.100000000000001" customHeight="1">
      <c r="A919" s="24">
        <v>2130210</v>
      </c>
      <c r="B919" s="24" t="s">
        <v>1462</v>
      </c>
      <c r="C919" s="25">
        <v>0</v>
      </c>
    </row>
    <row r="920" spans="1:3" ht="17.100000000000001" customHeight="1">
      <c r="A920" s="24">
        <v>2130211</v>
      </c>
      <c r="B920" s="24" t="s">
        <v>1463</v>
      </c>
      <c r="C920" s="25">
        <v>0</v>
      </c>
    </row>
    <row r="921" spans="1:3" ht="17.100000000000001" customHeight="1">
      <c r="A921" s="24">
        <v>2130212</v>
      </c>
      <c r="B921" s="24" t="s">
        <v>1464</v>
      </c>
      <c r="C921" s="25">
        <v>0</v>
      </c>
    </row>
    <row r="922" spans="1:3" ht="17.100000000000001" customHeight="1">
      <c r="A922" s="24">
        <v>2130213</v>
      </c>
      <c r="B922" s="24" t="s">
        <v>1465</v>
      </c>
      <c r="C922" s="25">
        <v>14</v>
      </c>
    </row>
    <row r="923" spans="1:3" ht="17.100000000000001" customHeight="1">
      <c r="A923" s="24">
        <v>2130216</v>
      </c>
      <c r="B923" s="24" t="s">
        <v>1466</v>
      </c>
      <c r="C923" s="25">
        <v>0</v>
      </c>
    </row>
    <row r="924" spans="1:3" ht="17.100000000000001" customHeight="1">
      <c r="A924" s="24">
        <v>2130217</v>
      </c>
      <c r="B924" s="24" t="s">
        <v>1467</v>
      </c>
      <c r="C924" s="25">
        <v>0</v>
      </c>
    </row>
    <row r="925" spans="1:3" ht="17.100000000000001" customHeight="1">
      <c r="A925" s="24">
        <v>2130218</v>
      </c>
      <c r="B925" s="24" t="s">
        <v>1468</v>
      </c>
      <c r="C925" s="25">
        <v>0</v>
      </c>
    </row>
    <row r="926" spans="1:3" ht="17.100000000000001" customHeight="1">
      <c r="A926" s="24">
        <v>2130219</v>
      </c>
      <c r="B926" s="24" t="s">
        <v>1469</v>
      </c>
      <c r="C926" s="25">
        <v>0</v>
      </c>
    </row>
    <row r="927" spans="1:3" ht="17.100000000000001" customHeight="1">
      <c r="A927" s="24">
        <v>2130220</v>
      </c>
      <c r="B927" s="24" t="s">
        <v>1470</v>
      </c>
      <c r="C927" s="25">
        <v>0</v>
      </c>
    </row>
    <row r="928" spans="1:3" ht="17.100000000000001" customHeight="1">
      <c r="A928" s="24">
        <v>2130221</v>
      </c>
      <c r="B928" s="24" t="s">
        <v>1471</v>
      </c>
      <c r="C928" s="25">
        <v>15</v>
      </c>
    </row>
    <row r="929" spans="1:3" ht="17.100000000000001" customHeight="1">
      <c r="A929" s="24">
        <v>2130223</v>
      </c>
      <c r="B929" s="24" t="s">
        <v>1472</v>
      </c>
      <c r="C929" s="25">
        <v>0</v>
      </c>
    </row>
    <row r="930" spans="1:3" ht="17.100000000000001" customHeight="1">
      <c r="A930" s="24">
        <v>2130224</v>
      </c>
      <c r="B930" s="24" t="s">
        <v>1473</v>
      </c>
      <c r="C930" s="25">
        <v>0</v>
      </c>
    </row>
    <row r="931" spans="1:3" ht="17.100000000000001" customHeight="1">
      <c r="A931" s="24">
        <v>2130225</v>
      </c>
      <c r="B931" s="24" t="s">
        <v>1474</v>
      </c>
      <c r="C931" s="25">
        <v>0</v>
      </c>
    </row>
    <row r="932" spans="1:3" ht="17.100000000000001" customHeight="1">
      <c r="A932" s="24">
        <v>2130226</v>
      </c>
      <c r="B932" s="24" t="s">
        <v>1475</v>
      </c>
      <c r="C932" s="25">
        <v>0</v>
      </c>
    </row>
    <row r="933" spans="1:3" ht="17.100000000000001" customHeight="1">
      <c r="A933" s="24">
        <v>2130227</v>
      </c>
      <c r="B933" s="24" t="s">
        <v>1476</v>
      </c>
      <c r="C933" s="25">
        <v>0</v>
      </c>
    </row>
    <row r="934" spans="1:3" ht="17.100000000000001" customHeight="1">
      <c r="A934" s="24">
        <v>2130232</v>
      </c>
      <c r="B934" s="24" t="s">
        <v>1477</v>
      </c>
      <c r="C934" s="25">
        <v>0</v>
      </c>
    </row>
    <row r="935" spans="1:3" ht="17.100000000000001" customHeight="1">
      <c r="A935" s="24">
        <v>2130234</v>
      </c>
      <c r="B935" s="24" t="s">
        <v>1478</v>
      </c>
      <c r="C935" s="25">
        <v>4</v>
      </c>
    </row>
    <row r="936" spans="1:3" ht="17.100000000000001" customHeight="1">
      <c r="A936" s="24">
        <v>2130299</v>
      </c>
      <c r="B936" s="24" t="s">
        <v>1479</v>
      </c>
      <c r="C936" s="25">
        <v>0</v>
      </c>
    </row>
    <row r="937" spans="1:3" ht="17.100000000000001" customHeight="1">
      <c r="A937" s="24">
        <v>21303</v>
      </c>
      <c r="B937" s="33" t="s">
        <v>1480</v>
      </c>
      <c r="C937" s="19">
        <f>SUM(C938:C963)</f>
        <v>5608</v>
      </c>
    </row>
    <row r="938" spans="1:3" ht="17.100000000000001" customHeight="1">
      <c r="A938" s="24">
        <v>2130301</v>
      </c>
      <c r="B938" s="24" t="s">
        <v>762</v>
      </c>
      <c r="C938" s="25">
        <v>221</v>
      </c>
    </row>
    <row r="939" spans="1:3" ht="17.100000000000001" customHeight="1">
      <c r="A939" s="24">
        <v>2130302</v>
      </c>
      <c r="B939" s="24" t="s">
        <v>763</v>
      </c>
      <c r="C939" s="25">
        <v>252</v>
      </c>
    </row>
    <row r="940" spans="1:3" ht="17.100000000000001" customHeight="1">
      <c r="A940" s="24">
        <v>2130303</v>
      </c>
      <c r="B940" s="24" t="s">
        <v>764</v>
      </c>
      <c r="C940" s="25">
        <v>0</v>
      </c>
    </row>
    <row r="941" spans="1:3" ht="17.100000000000001" customHeight="1">
      <c r="A941" s="24">
        <v>2130304</v>
      </c>
      <c r="B941" s="24" t="s">
        <v>1481</v>
      </c>
      <c r="C941" s="25">
        <v>0</v>
      </c>
    </row>
    <row r="942" spans="1:3" ht="17.100000000000001" customHeight="1">
      <c r="A942" s="24">
        <v>2130305</v>
      </c>
      <c r="B942" s="24" t="s">
        <v>1482</v>
      </c>
      <c r="C942" s="25">
        <v>0</v>
      </c>
    </row>
    <row r="943" spans="1:3" ht="17.100000000000001" customHeight="1">
      <c r="A943" s="24">
        <v>2130306</v>
      </c>
      <c r="B943" s="24" t="s">
        <v>1483</v>
      </c>
      <c r="C943" s="25">
        <v>2000</v>
      </c>
    </row>
    <row r="944" spans="1:3" ht="17.100000000000001" customHeight="1">
      <c r="A944" s="24">
        <v>2130307</v>
      </c>
      <c r="B944" s="24" t="s">
        <v>1484</v>
      </c>
      <c r="C944" s="25">
        <v>0</v>
      </c>
    </row>
    <row r="945" spans="1:3" ht="17.100000000000001" customHeight="1">
      <c r="A945" s="24">
        <v>2130308</v>
      </c>
      <c r="B945" s="24" t="s">
        <v>1485</v>
      </c>
      <c r="C945" s="25">
        <v>0</v>
      </c>
    </row>
    <row r="946" spans="1:3" ht="17.100000000000001" customHeight="1">
      <c r="A946" s="24">
        <v>2130309</v>
      </c>
      <c r="B946" s="24" t="s">
        <v>1486</v>
      </c>
      <c r="C946" s="25">
        <v>0</v>
      </c>
    </row>
    <row r="947" spans="1:3" ht="17.100000000000001" customHeight="1">
      <c r="A947" s="24">
        <v>2130310</v>
      </c>
      <c r="B947" s="24" t="s">
        <v>1487</v>
      </c>
      <c r="C947" s="25">
        <v>25</v>
      </c>
    </row>
    <row r="948" spans="1:3" ht="17.100000000000001" customHeight="1">
      <c r="A948" s="24">
        <v>2130311</v>
      </c>
      <c r="B948" s="24" t="s">
        <v>1488</v>
      </c>
      <c r="C948" s="25">
        <v>5</v>
      </c>
    </row>
    <row r="949" spans="1:3" ht="17.100000000000001" customHeight="1">
      <c r="A949" s="24">
        <v>2130312</v>
      </c>
      <c r="B949" s="24" t="s">
        <v>1489</v>
      </c>
      <c r="C949" s="25">
        <v>0</v>
      </c>
    </row>
    <row r="950" spans="1:3" ht="17.100000000000001" customHeight="1">
      <c r="A950" s="24">
        <v>2130313</v>
      </c>
      <c r="B950" s="24" t="s">
        <v>1490</v>
      </c>
      <c r="C950" s="25">
        <v>0</v>
      </c>
    </row>
    <row r="951" spans="1:3" ht="17.100000000000001" customHeight="1">
      <c r="A951" s="24">
        <v>2130314</v>
      </c>
      <c r="B951" s="24" t="s">
        <v>1491</v>
      </c>
      <c r="C951" s="25">
        <v>65</v>
      </c>
    </row>
    <row r="952" spans="1:3" ht="17.100000000000001" customHeight="1">
      <c r="A952" s="24">
        <v>2130315</v>
      </c>
      <c r="B952" s="24" t="s">
        <v>1492</v>
      </c>
      <c r="C952" s="25">
        <v>7</v>
      </c>
    </row>
    <row r="953" spans="1:3" ht="17.100000000000001" customHeight="1">
      <c r="A953" s="24">
        <v>2130316</v>
      </c>
      <c r="B953" s="24" t="s">
        <v>1493</v>
      </c>
      <c r="C953" s="25">
        <v>2583</v>
      </c>
    </row>
    <row r="954" spans="1:3" ht="17.100000000000001" customHeight="1">
      <c r="A954" s="24">
        <v>2130317</v>
      </c>
      <c r="B954" s="24" t="s">
        <v>1494</v>
      </c>
      <c r="C954" s="25">
        <v>0</v>
      </c>
    </row>
    <row r="955" spans="1:3" ht="17.100000000000001" customHeight="1">
      <c r="A955" s="24">
        <v>2130318</v>
      </c>
      <c r="B955" s="24" t="s">
        <v>1495</v>
      </c>
      <c r="C955" s="25">
        <v>0</v>
      </c>
    </row>
    <row r="956" spans="1:3" ht="17.100000000000001" customHeight="1">
      <c r="A956" s="24">
        <v>2130319</v>
      </c>
      <c r="B956" s="24" t="s">
        <v>1496</v>
      </c>
      <c r="C956" s="25">
        <v>0</v>
      </c>
    </row>
    <row r="957" spans="1:3" ht="17.100000000000001" customHeight="1">
      <c r="A957" s="24">
        <v>2130321</v>
      </c>
      <c r="B957" s="24" t="s">
        <v>1497</v>
      </c>
      <c r="C957" s="25">
        <v>0</v>
      </c>
    </row>
    <row r="958" spans="1:3" ht="17.100000000000001" customHeight="1">
      <c r="A958" s="24">
        <v>2130322</v>
      </c>
      <c r="B958" s="24" t="s">
        <v>1498</v>
      </c>
      <c r="C958" s="25">
        <v>0</v>
      </c>
    </row>
    <row r="959" spans="1:3" ht="17.100000000000001" customHeight="1">
      <c r="A959" s="24">
        <v>2130332</v>
      </c>
      <c r="B959" s="24" t="s">
        <v>1499</v>
      </c>
      <c r="C959" s="25">
        <v>0</v>
      </c>
    </row>
    <row r="960" spans="1:3" ht="17.100000000000001" customHeight="1">
      <c r="A960" s="24">
        <v>2130333</v>
      </c>
      <c r="B960" s="24" t="s">
        <v>1472</v>
      </c>
      <c r="C960" s="25">
        <v>0</v>
      </c>
    </row>
    <row r="961" spans="1:3" ht="17.100000000000001" customHeight="1">
      <c r="A961" s="24">
        <v>2130334</v>
      </c>
      <c r="B961" s="24" t="s">
        <v>1500</v>
      </c>
      <c r="C961" s="25">
        <v>0</v>
      </c>
    </row>
    <row r="962" spans="1:3" ht="17.100000000000001" customHeight="1">
      <c r="A962" s="24">
        <v>2130335</v>
      </c>
      <c r="B962" s="24" t="s">
        <v>1501</v>
      </c>
      <c r="C962" s="25">
        <v>402</v>
      </c>
    </row>
    <row r="963" spans="1:3" ht="17.100000000000001" customHeight="1">
      <c r="A963" s="24">
        <v>2130399</v>
      </c>
      <c r="B963" s="24" t="s">
        <v>1502</v>
      </c>
      <c r="C963" s="25">
        <v>48</v>
      </c>
    </row>
    <row r="964" spans="1:3" ht="17.100000000000001" customHeight="1">
      <c r="A964" s="24">
        <v>21304</v>
      </c>
      <c r="B964" s="33" t="s">
        <v>1503</v>
      </c>
      <c r="C964" s="19">
        <f>SUM(C965:C974)</f>
        <v>0</v>
      </c>
    </row>
    <row r="965" spans="1:3" ht="17.100000000000001" customHeight="1">
      <c r="A965" s="24">
        <v>2130401</v>
      </c>
      <c r="B965" s="24" t="s">
        <v>762</v>
      </c>
      <c r="C965" s="25">
        <v>0</v>
      </c>
    </row>
    <row r="966" spans="1:3" ht="17.100000000000001" customHeight="1">
      <c r="A966" s="24">
        <v>2130402</v>
      </c>
      <c r="B966" s="24" t="s">
        <v>763</v>
      </c>
      <c r="C966" s="25">
        <v>0</v>
      </c>
    </row>
    <row r="967" spans="1:3" ht="17.100000000000001" customHeight="1">
      <c r="A967" s="24">
        <v>2130403</v>
      </c>
      <c r="B967" s="24" t="s">
        <v>764</v>
      </c>
      <c r="C967" s="25">
        <v>0</v>
      </c>
    </row>
    <row r="968" spans="1:3" ht="17.100000000000001" customHeight="1">
      <c r="A968" s="24">
        <v>2130404</v>
      </c>
      <c r="B968" s="24" t="s">
        <v>1504</v>
      </c>
      <c r="C968" s="25">
        <v>0</v>
      </c>
    </row>
    <row r="969" spans="1:3" ht="17.100000000000001" customHeight="1">
      <c r="A969" s="24">
        <v>2130405</v>
      </c>
      <c r="B969" s="24" t="s">
        <v>1505</v>
      </c>
      <c r="C969" s="25">
        <v>0</v>
      </c>
    </row>
    <row r="970" spans="1:3" ht="17.100000000000001" customHeight="1">
      <c r="A970" s="24">
        <v>2130406</v>
      </c>
      <c r="B970" s="24" t="s">
        <v>1506</v>
      </c>
      <c r="C970" s="25">
        <v>0</v>
      </c>
    </row>
    <row r="971" spans="1:3" ht="17.100000000000001" customHeight="1">
      <c r="A971" s="24">
        <v>2130407</v>
      </c>
      <c r="B971" s="24" t="s">
        <v>1507</v>
      </c>
      <c r="C971" s="25">
        <v>0</v>
      </c>
    </row>
    <row r="972" spans="1:3" ht="17.100000000000001" customHeight="1">
      <c r="A972" s="24">
        <v>2130408</v>
      </c>
      <c r="B972" s="24" t="s">
        <v>1508</v>
      </c>
      <c r="C972" s="25">
        <v>0</v>
      </c>
    </row>
    <row r="973" spans="1:3" ht="17.100000000000001" customHeight="1">
      <c r="A973" s="24">
        <v>2130409</v>
      </c>
      <c r="B973" s="24" t="s">
        <v>1509</v>
      </c>
      <c r="C973" s="25">
        <v>0</v>
      </c>
    </row>
    <row r="974" spans="1:3" ht="17.100000000000001" customHeight="1">
      <c r="A974" s="24">
        <v>2130499</v>
      </c>
      <c r="B974" s="24" t="s">
        <v>1510</v>
      </c>
      <c r="C974" s="25">
        <v>0</v>
      </c>
    </row>
    <row r="975" spans="1:3" ht="17.100000000000001" customHeight="1">
      <c r="A975" s="24">
        <v>21305</v>
      </c>
      <c r="B975" s="33" t="s">
        <v>1511</v>
      </c>
      <c r="C975" s="19">
        <f>SUM(C976:C985)</f>
        <v>2042</v>
      </c>
    </row>
    <row r="976" spans="1:3" ht="17.100000000000001" customHeight="1">
      <c r="A976" s="24">
        <v>2130501</v>
      </c>
      <c r="B976" s="24" t="s">
        <v>762</v>
      </c>
      <c r="C976" s="25">
        <v>70</v>
      </c>
    </row>
    <row r="977" spans="1:3" ht="17.100000000000001" customHeight="1">
      <c r="A977" s="24">
        <v>2130502</v>
      </c>
      <c r="B977" s="24" t="s">
        <v>763</v>
      </c>
      <c r="C977" s="25">
        <v>40</v>
      </c>
    </row>
    <row r="978" spans="1:3" ht="17.100000000000001" customHeight="1">
      <c r="A978" s="24">
        <v>2130503</v>
      </c>
      <c r="B978" s="24" t="s">
        <v>764</v>
      </c>
      <c r="C978" s="25">
        <v>0</v>
      </c>
    </row>
    <row r="979" spans="1:3" ht="17.100000000000001" customHeight="1">
      <c r="A979" s="24">
        <v>2130504</v>
      </c>
      <c r="B979" s="24" t="s">
        <v>1512</v>
      </c>
      <c r="C979" s="25">
        <v>183</v>
      </c>
    </row>
    <row r="980" spans="1:3" ht="17.100000000000001" customHeight="1">
      <c r="A980" s="24">
        <v>2130505</v>
      </c>
      <c r="B980" s="24" t="s">
        <v>1513</v>
      </c>
      <c r="C980" s="25">
        <v>1706</v>
      </c>
    </row>
    <row r="981" spans="1:3" ht="17.100000000000001" customHeight="1">
      <c r="A981" s="24">
        <v>2130506</v>
      </c>
      <c r="B981" s="24" t="s">
        <v>1514</v>
      </c>
      <c r="C981" s="25">
        <v>3</v>
      </c>
    </row>
    <row r="982" spans="1:3" ht="17.100000000000001" customHeight="1">
      <c r="A982" s="24">
        <v>2130507</v>
      </c>
      <c r="B982" s="24" t="s">
        <v>1515</v>
      </c>
      <c r="C982" s="25">
        <v>0</v>
      </c>
    </row>
    <row r="983" spans="1:3" ht="17.100000000000001" customHeight="1">
      <c r="A983" s="24">
        <v>2130508</v>
      </c>
      <c r="B983" s="24" t="s">
        <v>1516</v>
      </c>
      <c r="C983" s="25">
        <v>0</v>
      </c>
    </row>
    <row r="984" spans="1:3" ht="17.100000000000001" customHeight="1">
      <c r="A984" s="24">
        <v>2130550</v>
      </c>
      <c r="B984" s="24" t="s">
        <v>1517</v>
      </c>
      <c r="C984" s="25">
        <v>0</v>
      </c>
    </row>
    <row r="985" spans="1:3" ht="17.100000000000001" customHeight="1">
      <c r="A985" s="24">
        <v>2130599</v>
      </c>
      <c r="B985" s="24" t="s">
        <v>1518</v>
      </c>
      <c r="C985" s="25">
        <v>40</v>
      </c>
    </row>
    <row r="986" spans="1:3" ht="17.100000000000001" customHeight="1">
      <c r="A986" s="24">
        <v>21306</v>
      </c>
      <c r="B986" s="33" t="s">
        <v>1519</v>
      </c>
      <c r="C986" s="19">
        <f>SUM(C987:C991)</f>
        <v>2429</v>
      </c>
    </row>
    <row r="987" spans="1:3" ht="17.100000000000001" customHeight="1">
      <c r="A987" s="24">
        <v>2130601</v>
      </c>
      <c r="B987" s="24" t="s">
        <v>1091</v>
      </c>
      <c r="C987" s="25">
        <v>0</v>
      </c>
    </row>
    <row r="988" spans="1:3" ht="17.100000000000001" customHeight="1">
      <c r="A988" s="24">
        <v>2130602</v>
      </c>
      <c r="B988" s="24" t="s">
        <v>1520</v>
      </c>
      <c r="C988" s="25">
        <v>2074</v>
      </c>
    </row>
    <row r="989" spans="1:3" ht="17.100000000000001" customHeight="1">
      <c r="A989" s="24">
        <v>2130603</v>
      </c>
      <c r="B989" s="24" t="s">
        <v>1521</v>
      </c>
      <c r="C989" s="25">
        <v>355</v>
      </c>
    </row>
    <row r="990" spans="1:3" ht="17.100000000000001" customHeight="1">
      <c r="A990" s="24">
        <v>2130604</v>
      </c>
      <c r="B990" s="24" t="s">
        <v>1522</v>
      </c>
      <c r="C990" s="25">
        <v>0</v>
      </c>
    </row>
    <row r="991" spans="1:3" ht="17.100000000000001" customHeight="1">
      <c r="A991" s="24">
        <v>2130699</v>
      </c>
      <c r="B991" s="24" t="s">
        <v>1523</v>
      </c>
      <c r="C991" s="25">
        <v>0</v>
      </c>
    </row>
    <row r="992" spans="1:3" ht="17.100000000000001" customHeight="1">
      <c r="A992" s="24">
        <v>21307</v>
      </c>
      <c r="B992" s="33" t="s">
        <v>1524</v>
      </c>
      <c r="C992" s="19">
        <f>SUM(C993:C998)</f>
        <v>3809</v>
      </c>
    </row>
    <row r="993" spans="1:3" ht="17.100000000000001" customHeight="1">
      <c r="A993" s="24">
        <v>2130701</v>
      </c>
      <c r="B993" s="24" t="s">
        <v>1525</v>
      </c>
      <c r="C993" s="25">
        <v>1950</v>
      </c>
    </row>
    <row r="994" spans="1:3" ht="17.100000000000001" customHeight="1">
      <c r="A994" s="24">
        <v>2130704</v>
      </c>
      <c r="B994" s="24" t="s">
        <v>1526</v>
      </c>
      <c r="C994" s="25">
        <v>0</v>
      </c>
    </row>
    <row r="995" spans="1:3" ht="17.100000000000001" customHeight="1">
      <c r="A995" s="24">
        <v>2130705</v>
      </c>
      <c r="B995" s="24" t="s">
        <v>1527</v>
      </c>
      <c r="C995" s="25">
        <v>1742</v>
      </c>
    </row>
    <row r="996" spans="1:3" ht="17.100000000000001" customHeight="1">
      <c r="A996" s="24">
        <v>2130706</v>
      </c>
      <c r="B996" s="24" t="s">
        <v>1528</v>
      </c>
      <c r="C996" s="25">
        <v>110</v>
      </c>
    </row>
    <row r="997" spans="1:3" ht="17.100000000000001" customHeight="1">
      <c r="A997" s="24">
        <v>2130707</v>
      </c>
      <c r="B997" s="24" t="s">
        <v>1529</v>
      </c>
      <c r="C997" s="25">
        <v>0</v>
      </c>
    </row>
    <row r="998" spans="1:3" ht="17.100000000000001" customHeight="1">
      <c r="A998" s="24">
        <v>2130799</v>
      </c>
      <c r="B998" s="24" t="s">
        <v>1530</v>
      </c>
      <c r="C998" s="25">
        <v>7</v>
      </c>
    </row>
    <row r="999" spans="1:3" ht="17.100000000000001" customHeight="1">
      <c r="A999" s="24">
        <v>21308</v>
      </c>
      <c r="B999" s="33" t="s">
        <v>1531</v>
      </c>
      <c r="C999" s="19">
        <f>SUM(C1000:C1005)</f>
        <v>177</v>
      </c>
    </row>
    <row r="1000" spans="1:3" ht="17.100000000000001" customHeight="1">
      <c r="A1000" s="24">
        <v>2130801</v>
      </c>
      <c r="B1000" s="24" t="s">
        <v>1532</v>
      </c>
      <c r="C1000" s="25">
        <v>0</v>
      </c>
    </row>
    <row r="1001" spans="1:3" ht="17.100000000000001" customHeight="1">
      <c r="A1001" s="24">
        <v>2130802</v>
      </c>
      <c r="B1001" s="24" t="s">
        <v>1533</v>
      </c>
      <c r="C1001" s="25">
        <v>0</v>
      </c>
    </row>
    <row r="1002" spans="1:3" ht="17.100000000000001" customHeight="1">
      <c r="A1002" s="24">
        <v>2130803</v>
      </c>
      <c r="B1002" s="24" t="s">
        <v>1534</v>
      </c>
      <c r="C1002" s="25">
        <v>158</v>
      </c>
    </row>
    <row r="1003" spans="1:3" ht="17.100000000000001" customHeight="1">
      <c r="A1003" s="24">
        <v>2130804</v>
      </c>
      <c r="B1003" s="24" t="s">
        <v>1535</v>
      </c>
      <c r="C1003" s="25">
        <v>0</v>
      </c>
    </row>
    <row r="1004" spans="1:3" ht="17.100000000000001" customHeight="1">
      <c r="A1004" s="24">
        <v>2130805</v>
      </c>
      <c r="B1004" s="24" t="s">
        <v>1536</v>
      </c>
      <c r="C1004" s="25">
        <v>0</v>
      </c>
    </row>
    <row r="1005" spans="1:3" ht="17.100000000000001" customHeight="1">
      <c r="A1005" s="24">
        <v>2130899</v>
      </c>
      <c r="B1005" s="24" t="s">
        <v>1537</v>
      </c>
      <c r="C1005" s="25">
        <v>19</v>
      </c>
    </row>
    <row r="1006" spans="1:3" ht="17.100000000000001" customHeight="1">
      <c r="A1006" s="24">
        <v>21309</v>
      </c>
      <c r="B1006" s="33" t="s">
        <v>1538</v>
      </c>
      <c r="C1006" s="19">
        <f>SUM(C1007:C1009)</f>
        <v>12</v>
      </c>
    </row>
    <row r="1007" spans="1:3" ht="17.100000000000001" customHeight="1">
      <c r="A1007" s="24">
        <v>2130901</v>
      </c>
      <c r="B1007" s="24" t="s">
        <v>1539</v>
      </c>
      <c r="C1007" s="25">
        <v>12</v>
      </c>
    </row>
    <row r="1008" spans="1:3" ht="17.100000000000001" customHeight="1">
      <c r="A1008" s="24">
        <v>2130902</v>
      </c>
      <c r="B1008" s="24" t="s">
        <v>1540</v>
      </c>
      <c r="C1008" s="25">
        <v>0</v>
      </c>
    </row>
    <row r="1009" spans="1:3" ht="17.100000000000001" customHeight="1">
      <c r="A1009" s="24">
        <v>2130999</v>
      </c>
      <c r="B1009" s="24" t="s">
        <v>1541</v>
      </c>
      <c r="C1009" s="25">
        <v>0</v>
      </c>
    </row>
    <row r="1010" spans="1:3" ht="17.100000000000001" customHeight="1">
      <c r="A1010" s="24">
        <v>21399</v>
      </c>
      <c r="B1010" s="33" t="s">
        <v>1542</v>
      </c>
      <c r="C1010" s="19">
        <f>C1011+C1012</f>
        <v>2000</v>
      </c>
    </row>
    <row r="1011" spans="1:3" ht="17.100000000000001" customHeight="1">
      <c r="A1011" s="24">
        <v>2139901</v>
      </c>
      <c r="B1011" s="24" t="s">
        <v>1543</v>
      </c>
      <c r="C1011" s="25">
        <v>0</v>
      </c>
    </row>
    <row r="1012" spans="1:3" ht="17.100000000000001" customHeight="1">
      <c r="A1012" s="24">
        <v>2139999</v>
      </c>
      <c r="B1012" s="24" t="s">
        <v>1544</v>
      </c>
      <c r="C1012" s="25">
        <v>2000</v>
      </c>
    </row>
    <row r="1013" spans="1:3" ht="17.100000000000001" customHeight="1">
      <c r="A1013" s="24">
        <v>214</v>
      </c>
      <c r="B1013" s="33" t="s">
        <v>1545</v>
      </c>
      <c r="C1013" s="19">
        <f>SUM(C1014,C1037,C1047,C1057,C1062,C1069,C1074)</f>
        <v>5467</v>
      </c>
    </row>
    <row r="1014" spans="1:3" ht="17.100000000000001" customHeight="1">
      <c r="A1014" s="24">
        <v>21401</v>
      </c>
      <c r="B1014" s="33" t="s">
        <v>1546</v>
      </c>
      <c r="C1014" s="19">
        <f>SUM(C1015:C1036)</f>
        <v>5167</v>
      </c>
    </row>
    <row r="1015" spans="1:3" ht="17.100000000000001" customHeight="1">
      <c r="A1015" s="24">
        <v>2140101</v>
      </c>
      <c r="B1015" s="24" t="s">
        <v>762</v>
      </c>
      <c r="C1015" s="25">
        <v>125</v>
      </c>
    </row>
    <row r="1016" spans="1:3" ht="17.100000000000001" customHeight="1">
      <c r="A1016" s="24">
        <v>2140102</v>
      </c>
      <c r="B1016" s="24" t="s">
        <v>763</v>
      </c>
      <c r="C1016" s="25">
        <v>11</v>
      </c>
    </row>
    <row r="1017" spans="1:3" ht="17.100000000000001" customHeight="1">
      <c r="A1017" s="24">
        <v>2140103</v>
      </c>
      <c r="B1017" s="24" t="s">
        <v>764</v>
      </c>
      <c r="C1017" s="25">
        <v>0</v>
      </c>
    </row>
    <row r="1018" spans="1:3" ht="17.100000000000001" customHeight="1">
      <c r="A1018" s="24">
        <v>2140104</v>
      </c>
      <c r="B1018" s="24" t="s">
        <v>1547</v>
      </c>
      <c r="C1018" s="25">
        <v>2800</v>
      </c>
    </row>
    <row r="1019" spans="1:3" ht="17.100000000000001" customHeight="1">
      <c r="A1019" s="24">
        <v>2140106</v>
      </c>
      <c r="B1019" s="24" t="s">
        <v>1548</v>
      </c>
      <c r="C1019" s="25">
        <v>767</v>
      </c>
    </row>
    <row r="1020" spans="1:3" ht="17.100000000000001" customHeight="1">
      <c r="A1020" s="24">
        <v>2140109</v>
      </c>
      <c r="B1020" s="24" t="s">
        <v>1549</v>
      </c>
      <c r="C1020" s="25">
        <v>0</v>
      </c>
    </row>
    <row r="1021" spans="1:3" ht="17.100000000000001" customHeight="1">
      <c r="A1021" s="24">
        <v>2140110</v>
      </c>
      <c r="B1021" s="24" t="s">
        <v>1550</v>
      </c>
      <c r="C1021" s="25">
        <v>0</v>
      </c>
    </row>
    <row r="1022" spans="1:3" ht="17.100000000000001" customHeight="1">
      <c r="A1022" s="24">
        <v>2140111</v>
      </c>
      <c r="B1022" s="24" t="s">
        <v>1551</v>
      </c>
      <c r="C1022" s="25">
        <v>0</v>
      </c>
    </row>
    <row r="1023" spans="1:3" ht="17.100000000000001" customHeight="1">
      <c r="A1023" s="24">
        <v>2140112</v>
      </c>
      <c r="B1023" s="24" t="s">
        <v>1552</v>
      </c>
      <c r="C1023" s="25">
        <v>753</v>
      </c>
    </row>
    <row r="1024" spans="1:3" ht="17.100000000000001" customHeight="1">
      <c r="A1024" s="24">
        <v>2140114</v>
      </c>
      <c r="B1024" s="24" t="s">
        <v>1553</v>
      </c>
      <c r="C1024" s="25">
        <v>0</v>
      </c>
    </row>
    <row r="1025" spans="1:3" ht="17.100000000000001" customHeight="1">
      <c r="A1025" s="24">
        <v>2140122</v>
      </c>
      <c r="B1025" s="24" t="s">
        <v>1554</v>
      </c>
      <c r="C1025" s="25">
        <v>0</v>
      </c>
    </row>
    <row r="1026" spans="1:3" ht="17.100000000000001" customHeight="1">
      <c r="A1026" s="24">
        <v>2140123</v>
      </c>
      <c r="B1026" s="24" t="s">
        <v>1555</v>
      </c>
      <c r="C1026" s="25">
        <v>0</v>
      </c>
    </row>
    <row r="1027" spans="1:3" ht="17.100000000000001" customHeight="1">
      <c r="A1027" s="24">
        <v>2140127</v>
      </c>
      <c r="B1027" s="24" t="s">
        <v>1556</v>
      </c>
      <c r="C1027" s="25">
        <v>0</v>
      </c>
    </row>
    <row r="1028" spans="1:3" ht="17.100000000000001" customHeight="1">
      <c r="A1028" s="24">
        <v>2140128</v>
      </c>
      <c r="B1028" s="24" t="s">
        <v>1557</v>
      </c>
      <c r="C1028" s="25">
        <v>0</v>
      </c>
    </row>
    <row r="1029" spans="1:3" ht="17.100000000000001" customHeight="1">
      <c r="A1029" s="24">
        <v>2140129</v>
      </c>
      <c r="B1029" s="24" t="s">
        <v>1558</v>
      </c>
      <c r="C1029" s="25">
        <v>0</v>
      </c>
    </row>
    <row r="1030" spans="1:3" ht="17.100000000000001" customHeight="1">
      <c r="A1030" s="24">
        <v>2140130</v>
      </c>
      <c r="B1030" s="24" t="s">
        <v>1559</v>
      </c>
      <c r="C1030" s="25">
        <v>0</v>
      </c>
    </row>
    <row r="1031" spans="1:3" ht="17.100000000000001" customHeight="1">
      <c r="A1031" s="24">
        <v>2140131</v>
      </c>
      <c r="B1031" s="24" t="s">
        <v>1560</v>
      </c>
      <c r="C1031" s="25">
        <v>0</v>
      </c>
    </row>
    <row r="1032" spans="1:3" ht="17.100000000000001" customHeight="1">
      <c r="A1032" s="24">
        <v>2140133</v>
      </c>
      <c r="B1032" s="24" t="s">
        <v>1561</v>
      </c>
      <c r="C1032" s="25">
        <v>0</v>
      </c>
    </row>
    <row r="1033" spans="1:3" ht="17.100000000000001" customHeight="1">
      <c r="A1033" s="24">
        <v>2140136</v>
      </c>
      <c r="B1033" s="24" t="s">
        <v>1562</v>
      </c>
      <c r="C1033" s="25">
        <v>0</v>
      </c>
    </row>
    <row r="1034" spans="1:3" ht="17.100000000000001" customHeight="1">
      <c r="A1034" s="24">
        <v>2140138</v>
      </c>
      <c r="B1034" s="24" t="s">
        <v>1563</v>
      </c>
      <c r="C1034" s="25">
        <v>0</v>
      </c>
    </row>
    <row r="1035" spans="1:3" ht="17.100000000000001" customHeight="1">
      <c r="A1035" s="24">
        <v>2140139</v>
      </c>
      <c r="B1035" s="24" t="s">
        <v>1564</v>
      </c>
      <c r="C1035" s="25">
        <v>0</v>
      </c>
    </row>
    <row r="1036" spans="1:3" ht="17.100000000000001" customHeight="1">
      <c r="A1036" s="24">
        <v>2140199</v>
      </c>
      <c r="B1036" s="24" t="s">
        <v>1565</v>
      </c>
      <c r="C1036" s="25">
        <v>711</v>
      </c>
    </row>
    <row r="1037" spans="1:3" ht="17.100000000000001" customHeight="1">
      <c r="A1037" s="24">
        <v>21402</v>
      </c>
      <c r="B1037" s="33" t="s">
        <v>1566</v>
      </c>
      <c r="C1037" s="19">
        <f>SUM(C1038:C1046)</f>
        <v>0</v>
      </c>
    </row>
    <row r="1038" spans="1:3" ht="17.100000000000001" customHeight="1">
      <c r="A1038" s="24">
        <v>2140201</v>
      </c>
      <c r="B1038" s="24" t="s">
        <v>762</v>
      </c>
      <c r="C1038" s="25">
        <v>0</v>
      </c>
    </row>
    <row r="1039" spans="1:3" ht="17.100000000000001" customHeight="1">
      <c r="A1039" s="24">
        <v>2140202</v>
      </c>
      <c r="B1039" s="24" t="s">
        <v>763</v>
      </c>
      <c r="C1039" s="25">
        <v>0</v>
      </c>
    </row>
    <row r="1040" spans="1:3" ht="17.100000000000001" customHeight="1">
      <c r="A1040" s="24">
        <v>2140203</v>
      </c>
      <c r="B1040" s="24" t="s">
        <v>764</v>
      </c>
      <c r="C1040" s="25">
        <v>0</v>
      </c>
    </row>
    <row r="1041" spans="1:3" ht="17.100000000000001" customHeight="1">
      <c r="A1041" s="24">
        <v>2140204</v>
      </c>
      <c r="B1041" s="24" t="s">
        <v>1567</v>
      </c>
      <c r="C1041" s="25">
        <v>0</v>
      </c>
    </row>
    <row r="1042" spans="1:3" ht="17.100000000000001" customHeight="1">
      <c r="A1042" s="24">
        <v>2140205</v>
      </c>
      <c r="B1042" s="24" t="s">
        <v>1568</v>
      </c>
      <c r="C1042" s="25">
        <v>0</v>
      </c>
    </row>
    <row r="1043" spans="1:3" ht="17.100000000000001" customHeight="1">
      <c r="A1043" s="24">
        <v>2140206</v>
      </c>
      <c r="B1043" s="24" t="s">
        <v>1569</v>
      </c>
      <c r="C1043" s="25">
        <v>0</v>
      </c>
    </row>
    <row r="1044" spans="1:3" ht="17.100000000000001" customHeight="1">
      <c r="A1044" s="24">
        <v>2140207</v>
      </c>
      <c r="B1044" s="24" t="s">
        <v>1570</v>
      </c>
      <c r="C1044" s="25">
        <v>0</v>
      </c>
    </row>
    <row r="1045" spans="1:3" ht="17.100000000000001" customHeight="1">
      <c r="A1045" s="24">
        <v>2140208</v>
      </c>
      <c r="B1045" s="24" t="s">
        <v>1571</v>
      </c>
      <c r="C1045" s="25">
        <v>0</v>
      </c>
    </row>
    <row r="1046" spans="1:3" ht="17.100000000000001" customHeight="1">
      <c r="A1046" s="24">
        <v>2140299</v>
      </c>
      <c r="B1046" s="24" t="s">
        <v>1572</v>
      </c>
      <c r="C1046" s="25">
        <v>0</v>
      </c>
    </row>
    <row r="1047" spans="1:3" ht="17.100000000000001" customHeight="1">
      <c r="A1047" s="24">
        <v>21403</v>
      </c>
      <c r="B1047" s="33" t="s">
        <v>1573</v>
      </c>
      <c r="C1047" s="19">
        <f>SUM(C1048:C1056)</f>
        <v>0</v>
      </c>
    </row>
    <row r="1048" spans="1:3" ht="17.100000000000001" customHeight="1">
      <c r="A1048" s="24">
        <v>2140301</v>
      </c>
      <c r="B1048" s="24" t="s">
        <v>762</v>
      </c>
      <c r="C1048" s="25">
        <v>0</v>
      </c>
    </row>
    <row r="1049" spans="1:3" ht="17.100000000000001" customHeight="1">
      <c r="A1049" s="24">
        <v>2140302</v>
      </c>
      <c r="B1049" s="24" t="s">
        <v>763</v>
      </c>
      <c r="C1049" s="25">
        <v>0</v>
      </c>
    </row>
    <row r="1050" spans="1:3" ht="17.100000000000001" customHeight="1">
      <c r="A1050" s="24">
        <v>2140303</v>
      </c>
      <c r="B1050" s="24" t="s">
        <v>764</v>
      </c>
      <c r="C1050" s="25">
        <v>0</v>
      </c>
    </row>
    <row r="1051" spans="1:3" ht="17.100000000000001" customHeight="1">
      <c r="A1051" s="24">
        <v>2140304</v>
      </c>
      <c r="B1051" s="24" t="s">
        <v>1574</v>
      </c>
      <c r="C1051" s="25">
        <v>0</v>
      </c>
    </row>
    <row r="1052" spans="1:3" ht="17.100000000000001" customHeight="1">
      <c r="A1052" s="24">
        <v>2140305</v>
      </c>
      <c r="B1052" s="24" t="s">
        <v>1575</v>
      </c>
      <c r="C1052" s="25">
        <v>0</v>
      </c>
    </row>
    <row r="1053" spans="1:3" ht="17.100000000000001" customHeight="1">
      <c r="A1053" s="24">
        <v>2140306</v>
      </c>
      <c r="B1053" s="24" t="s">
        <v>1576</v>
      </c>
      <c r="C1053" s="25">
        <v>0</v>
      </c>
    </row>
    <row r="1054" spans="1:3" ht="17.100000000000001" customHeight="1">
      <c r="A1054" s="24">
        <v>2140307</v>
      </c>
      <c r="B1054" s="24" t="s">
        <v>1577</v>
      </c>
      <c r="C1054" s="25">
        <v>0</v>
      </c>
    </row>
    <row r="1055" spans="1:3" ht="17.100000000000001" customHeight="1">
      <c r="A1055" s="24">
        <v>2140308</v>
      </c>
      <c r="B1055" s="24" t="s">
        <v>1578</v>
      </c>
      <c r="C1055" s="25">
        <v>0</v>
      </c>
    </row>
    <row r="1056" spans="1:3" ht="17.100000000000001" customHeight="1">
      <c r="A1056" s="24">
        <v>2140399</v>
      </c>
      <c r="B1056" s="24" t="s">
        <v>1579</v>
      </c>
      <c r="C1056" s="25">
        <v>0</v>
      </c>
    </row>
    <row r="1057" spans="1:3" ht="17.100000000000001" customHeight="1">
      <c r="A1057" s="24">
        <v>21404</v>
      </c>
      <c r="B1057" s="33" t="s">
        <v>1580</v>
      </c>
      <c r="C1057" s="19">
        <f>SUM(C1058:C1061)</f>
        <v>0</v>
      </c>
    </row>
    <row r="1058" spans="1:3" ht="17.100000000000001" customHeight="1">
      <c r="A1058" s="24">
        <v>2140401</v>
      </c>
      <c r="B1058" s="24" t="s">
        <v>1581</v>
      </c>
      <c r="C1058" s="25">
        <v>0</v>
      </c>
    </row>
    <row r="1059" spans="1:3" ht="17.100000000000001" customHeight="1">
      <c r="A1059" s="24">
        <v>2140402</v>
      </c>
      <c r="B1059" s="24" t="s">
        <v>1582</v>
      </c>
      <c r="C1059" s="25">
        <v>0</v>
      </c>
    </row>
    <row r="1060" spans="1:3" ht="17.100000000000001" customHeight="1">
      <c r="A1060" s="24">
        <v>2140403</v>
      </c>
      <c r="B1060" s="24" t="s">
        <v>1583</v>
      </c>
      <c r="C1060" s="25">
        <v>0</v>
      </c>
    </row>
    <row r="1061" spans="1:3" ht="17.100000000000001" customHeight="1">
      <c r="A1061" s="24">
        <v>2140499</v>
      </c>
      <c r="B1061" s="24" t="s">
        <v>1584</v>
      </c>
      <c r="C1061" s="25">
        <v>0</v>
      </c>
    </row>
    <row r="1062" spans="1:3" ht="17.100000000000001" customHeight="1">
      <c r="A1062" s="24">
        <v>21405</v>
      </c>
      <c r="B1062" s="33" t="s">
        <v>1585</v>
      </c>
      <c r="C1062" s="19">
        <f>SUM(C1063:C1068)</f>
        <v>0</v>
      </c>
    </row>
    <row r="1063" spans="1:3" ht="17.100000000000001" customHeight="1">
      <c r="A1063" s="24">
        <v>2140501</v>
      </c>
      <c r="B1063" s="24" t="s">
        <v>762</v>
      </c>
      <c r="C1063" s="25">
        <v>0</v>
      </c>
    </row>
    <row r="1064" spans="1:3" ht="17.100000000000001" customHeight="1">
      <c r="A1064" s="24">
        <v>2140502</v>
      </c>
      <c r="B1064" s="24" t="s">
        <v>763</v>
      </c>
      <c r="C1064" s="25">
        <v>0</v>
      </c>
    </row>
    <row r="1065" spans="1:3" ht="17.100000000000001" customHeight="1">
      <c r="A1065" s="24">
        <v>2140503</v>
      </c>
      <c r="B1065" s="24" t="s">
        <v>764</v>
      </c>
      <c r="C1065" s="25">
        <v>0</v>
      </c>
    </row>
    <row r="1066" spans="1:3" ht="17.100000000000001" customHeight="1">
      <c r="A1066" s="24">
        <v>2140504</v>
      </c>
      <c r="B1066" s="24" t="s">
        <v>1571</v>
      </c>
      <c r="C1066" s="25">
        <v>0</v>
      </c>
    </row>
    <row r="1067" spans="1:3" ht="17.100000000000001" customHeight="1">
      <c r="A1067" s="24">
        <v>2140505</v>
      </c>
      <c r="B1067" s="24" t="s">
        <v>1586</v>
      </c>
      <c r="C1067" s="25">
        <v>0</v>
      </c>
    </row>
    <row r="1068" spans="1:3" ht="17.100000000000001" customHeight="1">
      <c r="A1068" s="24">
        <v>2140599</v>
      </c>
      <c r="B1068" s="24" t="s">
        <v>1587</v>
      </c>
      <c r="C1068" s="25">
        <v>0</v>
      </c>
    </row>
    <row r="1069" spans="1:3" ht="17.100000000000001" customHeight="1">
      <c r="A1069" s="24">
        <v>21406</v>
      </c>
      <c r="B1069" s="33" t="s">
        <v>1588</v>
      </c>
      <c r="C1069" s="19">
        <f>SUM(C1070:C1073)</f>
        <v>300</v>
      </c>
    </row>
    <row r="1070" spans="1:3" ht="17.100000000000001" customHeight="1">
      <c r="A1070" s="24">
        <v>2140601</v>
      </c>
      <c r="B1070" s="24" t="s">
        <v>1589</v>
      </c>
      <c r="C1070" s="25">
        <v>0</v>
      </c>
    </row>
    <row r="1071" spans="1:3" ht="17.100000000000001" customHeight="1">
      <c r="A1071" s="24">
        <v>2140602</v>
      </c>
      <c r="B1071" s="24" t="s">
        <v>1590</v>
      </c>
      <c r="C1071" s="25">
        <v>300</v>
      </c>
    </row>
    <row r="1072" spans="1:3" ht="17.100000000000001" customHeight="1">
      <c r="A1072" s="24">
        <v>2140603</v>
      </c>
      <c r="B1072" s="24" t="s">
        <v>1591</v>
      </c>
      <c r="C1072" s="25">
        <v>0</v>
      </c>
    </row>
    <row r="1073" spans="1:3" ht="17.100000000000001" customHeight="1">
      <c r="A1073" s="24">
        <v>2140699</v>
      </c>
      <c r="B1073" s="24" t="s">
        <v>1592</v>
      </c>
      <c r="C1073" s="25">
        <v>0</v>
      </c>
    </row>
    <row r="1074" spans="1:3" ht="17.100000000000001" customHeight="1">
      <c r="A1074" s="24">
        <v>21499</v>
      </c>
      <c r="B1074" s="33" t="s">
        <v>1593</v>
      </c>
      <c r="C1074" s="19">
        <f>SUM(C1075:C1076)</f>
        <v>0</v>
      </c>
    </row>
    <row r="1075" spans="1:3" ht="17.100000000000001" customHeight="1">
      <c r="A1075" s="24">
        <v>2149901</v>
      </c>
      <c r="B1075" s="24" t="s">
        <v>1594</v>
      </c>
      <c r="C1075" s="25">
        <v>0</v>
      </c>
    </row>
    <row r="1076" spans="1:3" ht="17.100000000000001" customHeight="1">
      <c r="A1076" s="24">
        <v>2149999</v>
      </c>
      <c r="B1076" s="24" t="s">
        <v>1595</v>
      </c>
      <c r="C1076" s="25">
        <v>0</v>
      </c>
    </row>
    <row r="1077" spans="1:3" ht="17.100000000000001" customHeight="1">
      <c r="A1077" s="24">
        <v>215</v>
      </c>
      <c r="B1077" s="33" t="s">
        <v>1596</v>
      </c>
      <c r="C1077" s="19">
        <f>SUM(C1078,C1088,C1104,C1109,C1123,C1132,C1139,C1146)</f>
        <v>873</v>
      </c>
    </row>
    <row r="1078" spans="1:3" ht="17.100000000000001" customHeight="1">
      <c r="A1078" s="24">
        <v>21501</v>
      </c>
      <c r="B1078" s="33" t="s">
        <v>1597</v>
      </c>
      <c r="C1078" s="19">
        <f>SUM(C1079:C1087)</f>
        <v>0</v>
      </c>
    </row>
    <row r="1079" spans="1:3" ht="17.100000000000001" customHeight="1">
      <c r="A1079" s="24">
        <v>2150101</v>
      </c>
      <c r="B1079" s="24" t="s">
        <v>762</v>
      </c>
      <c r="C1079" s="25">
        <v>0</v>
      </c>
    </row>
    <row r="1080" spans="1:3" ht="17.100000000000001" customHeight="1">
      <c r="A1080" s="24">
        <v>2150102</v>
      </c>
      <c r="B1080" s="24" t="s">
        <v>763</v>
      </c>
      <c r="C1080" s="25">
        <v>0</v>
      </c>
    </row>
    <row r="1081" spans="1:3" ht="17.100000000000001" customHeight="1">
      <c r="A1081" s="24">
        <v>2150103</v>
      </c>
      <c r="B1081" s="24" t="s">
        <v>764</v>
      </c>
      <c r="C1081" s="25">
        <v>0</v>
      </c>
    </row>
    <row r="1082" spans="1:3" ht="17.100000000000001" customHeight="1">
      <c r="A1082" s="24">
        <v>2150104</v>
      </c>
      <c r="B1082" s="24" t="s">
        <v>1598</v>
      </c>
      <c r="C1082" s="25">
        <v>0</v>
      </c>
    </row>
    <row r="1083" spans="1:3" ht="17.100000000000001" customHeight="1">
      <c r="A1083" s="24">
        <v>2150105</v>
      </c>
      <c r="B1083" s="24" t="s">
        <v>1599</v>
      </c>
      <c r="C1083" s="25">
        <v>0</v>
      </c>
    </row>
    <row r="1084" spans="1:3" ht="17.100000000000001" customHeight="1">
      <c r="A1084" s="24">
        <v>2150106</v>
      </c>
      <c r="B1084" s="24" t="s">
        <v>1600</v>
      </c>
      <c r="C1084" s="25">
        <v>0</v>
      </c>
    </row>
    <row r="1085" spans="1:3" ht="17.100000000000001" customHeight="1">
      <c r="A1085" s="24">
        <v>2150107</v>
      </c>
      <c r="B1085" s="24" t="s">
        <v>1601</v>
      </c>
      <c r="C1085" s="25">
        <v>0</v>
      </c>
    </row>
    <row r="1086" spans="1:3" ht="17.100000000000001" customHeight="1">
      <c r="A1086" s="24">
        <v>2150108</v>
      </c>
      <c r="B1086" s="24" t="s">
        <v>1602</v>
      </c>
      <c r="C1086" s="25">
        <v>0</v>
      </c>
    </row>
    <row r="1087" spans="1:3" ht="17.100000000000001" customHeight="1">
      <c r="A1087" s="24">
        <v>2150199</v>
      </c>
      <c r="B1087" s="24" t="s">
        <v>1603</v>
      </c>
      <c r="C1087" s="25">
        <v>0</v>
      </c>
    </row>
    <row r="1088" spans="1:3" ht="17.100000000000001" customHeight="1">
      <c r="A1088" s="24">
        <v>21502</v>
      </c>
      <c r="B1088" s="33" t="s">
        <v>1604</v>
      </c>
      <c r="C1088" s="19">
        <f>SUM(C1089:C1103)</f>
        <v>170</v>
      </c>
    </row>
    <row r="1089" spans="1:3" ht="17.100000000000001" customHeight="1">
      <c r="A1089" s="24">
        <v>2150201</v>
      </c>
      <c r="B1089" s="24" t="s">
        <v>762</v>
      </c>
      <c r="C1089" s="25">
        <v>0</v>
      </c>
    </row>
    <row r="1090" spans="1:3" ht="17.100000000000001" customHeight="1">
      <c r="A1090" s="24">
        <v>2150202</v>
      </c>
      <c r="B1090" s="24" t="s">
        <v>763</v>
      </c>
      <c r="C1090" s="25">
        <v>0</v>
      </c>
    </row>
    <row r="1091" spans="1:3" ht="17.100000000000001" customHeight="1">
      <c r="A1091" s="24">
        <v>2150203</v>
      </c>
      <c r="B1091" s="24" t="s">
        <v>764</v>
      </c>
      <c r="C1091" s="25">
        <v>0</v>
      </c>
    </row>
    <row r="1092" spans="1:3" ht="17.100000000000001" customHeight="1">
      <c r="A1092" s="24">
        <v>2150204</v>
      </c>
      <c r="B1092" s="24" t="s">
        <v>1605</v>
      </c>
      <c r="C1092" s="25">
        <v>0</v>
      </c>
    </row>
    <row r="1093" spans="1:3" ht="17.100000000000001" customHeight="1">
      <c r="A1093" s="24">
        <v>2150205</v>
      </c>
      <c r="B1093" s="24" t="s">
        <v>1606</v>
      </c>
      <c r="C1093" s="25">
        <v>0</v>
      </c>
    </row>
    <row r="1094" spans="1:3" ht="17.100000000000001" customHeight="1">
      <c r="A1094" s="24">
        <v>2150206</v>
      </c>
      <c r="B1094" s="24" t="s">
        <v>1607</v>
      </c>
      <c r="C1094" s="25">
        <v>0</v>
      </c>
    </row>
    <row r="1095" spans="1:3" ht="17.100000000000001" customHeight="1">
      <c r="A1095" s="24">
        <v>2150207</v>
      </c>
      <c r="B1095" s="24" t="s">
        <v>1608</v>
      </c>
      <c r="C1095" s="25">
        <v>0</v>
      </c>
    </row>
    <row r="1096" spans="1:3" ht="17.100000000000001" customHeight="1">
      <c r="A1096" s="24">
        <v>2150208</v>
      </c>
      <c r="B1096" s="24" t="s">
        <v>1609</v>
      </c>
      <c r="C1096" s="25">
        <v>0</v>
      </c>
    </row>
    <row r="1097" spans="1:3" ht="17.100000000000001" customHeight="1">
      <c r="A1097" s="24">
        <v>2150209</v>
      </c>
      <c r="B1097" s="24" t="s">
        <v>1610</v>
      </c>
      <c r="C1097" s="25">
        <v>0</v>
      </c>
    </row>
    <row r="1098" spans="1:3" ht="17.100000000000001" customHeight="1">
      <c r="A1098" s="24">
        <v>2150210</v>
      </c>
      <c r="B1098" s="24" t="s">
        <v>1611</v>
      </c>
      <c r="C1098" s="25">
        <v>0</v>
      </c>
    </row>
    <row r="1099" spans="1:3" ht="17.100000000000001" customHeight="1">
      <c r="A1099" s="24">
        <v>2150212</v>
      </c>
      <c r="B1099" s="24" t="s">
        <v>1612</v>
      </c>
      <c r="C1099" s="25">
        <v>0</v>
      </c>
    </row>
    <row r="1100" spans="1:3" ht="17.100000000000001" customHeight="1">
      <c r="A1100" s="24">
        <v>2150213</v>
      </c>
      <c r="B1100" s="24" t="s">
        <v>1613</v>
      </c>
      <c r="C1100" s="25">
        <v>0</v>
      </c>
    </row>
    <row r="1101" spans="1:3" ht="17.100000000000001" customHeight="1">
      <c r="A1101" s="24">
        <v>2150214</v>
      </c>
      <c r="B1101" s="24" t="s">
        <v>1614</v>
      </c>
      <c r="C1101" s="25">
        <v>0</v>
      </c>
    </row>
    <row r="1102" spans="1:3" ht="17.100000000000001" customHeight="1">
      <c r="A1102" s="24">
        <v>2150215</v>
      </c>
      <c r="B1102" s="24" t="s">
        <v>1615</v>
      </c>
      <c r="C1102" s="25">
        <v>0</v>
      </c>
    </row>
    <row r="1103" spans="1:3" ht="17.100000000000001" customHeight="1">
      <c r="A1103" s="24">
        <v>2150299</v>
      </c>
      <c r="B1103" s="24" t="s">
        <v>1616</v>
      </c>
      <c r="C1103" s="25">
        <v>170</v>
      </c>
    </row>
    <row r="1104" spans="1:3" ht="17.100000000000001" customHeight="1">
      <c r="A1104" s="24">
        <v>21503</v>
      </c>
      <c r="B1104" s="33" t="s">
        <v>1617</v>
      </c>
      <c r="C1104" s="19">
        <f>SUM(C1105:C1108)</f>
        <v>0</v>
      </c>
    </row>
    <row r="1105" spans="1:3" ht="17.100000000000001" customHeight="1">
      <c r="A1105" s="24">
        <v>2150301</v>
      </c>
      <c r="B1105" s="24" t="s">
        <v>762</v>
      </c>
      <c r="C1105" s="25">
        <v>0</v>
      </c>
    </row>
    <row r="1106" spans="1:3" ht="17.100000000000001" customHeight="1">
      <c r="A1106" s="24">
        <v>2150302</v>
      </c>
      <c r="B1106" s="24" t="s">
        <v>763</v>
      </c>
      <c r="C1106" s="25">
        <v>0</v>
      </c>
    </row>
    <row r="1107" spans="1:3" ht="17.100000000000001" customHeight="1">
      <c r="A1107" s="24">
        <v>2150303</v>
      </c>
      <c r="B1107" s="24" t="s">
        <v>764</v>
      </c>
      <c r="C1107" s="25">
        <v>0</v>
      </c>
    </row>
    <row r="1108" spans="1:3" ht="17.100000000000001" customHeight="1">
      <c r="A1108" s="24">
        <v>2150399</v>
      </c>
      <c r="B1108" s="24" t="s">
        <v>1618</v>
      </c>
      <c r="C1108" s="25">
        <v>0</v>
      </c>
    </row>
    <row r="1109" spans="1:3" ht="17.100000000000001" customHeight="1">
      <c r="A1109" s="24">
        <v>21505</v>
      </c>
      <c r="B1109" s="33" t="s">
        <v>1619</v>
      </c>
      <c r="C1109" s="19">
        <f>SUM(C1110:C1122)</f>
        <v>45</v>
      </c>
    </row>
    <row r="1110" spans="1:3" ht="17.100000000000001" customHeight="1">
      <c r="A1110" s="24">
        <v>2150501</v>
      </c>
      <c r="B1110" s="24" t="s">
        <v>762</v>
      </c>
      <c r="C1110" s="25">
        <v>0</v>
      </c>
    </row>
    <row r="1111" spans="1:3" ht="17.100000000000001" customHeight="1">
      <c r="A1111" s="24">
        <v>2150502</v>
      </c>
      <c r="B1111" s="24" t="s">
        <v>763</v>
      </c>
      <c r="C1111" s="25">
        <v>0</v>
      </c>
    </row>
    <row r="1112" spans="1:3" ht="17.100000000000001" customHeight="1">
      <c r="A1112" s="24">
        <v>2150503</v>
      </c>
      <c r="B1112" s="24" t="s">
        <v>764</v>
      </c>
      <c r="C1112" s="25">
        <v>0</v>
      </c>
    </row>
    <row r="1113" spans="1:3" ht="17.100000000000001" customHeight="1">
      <c r="A1113" s="24">
        <v>2150505</v>
      </c>
      <c r="B1113" s="24" t="s">
        <v>1620</v>
      </c>
      <c r="C1113" s="25">
        <v>0</v>
      </c>
    </row>
    <row r="1114" spans="1:3" ht="17.100000000000001" customHeight="1">
      <c r="A1114" s="24">
        <v>2150506</v>
      </c>
      <c r="B1114" s="24" t="s">
        <v>1621</v>
      </c>
      <c r="C1114" s="25">
        <v>0</v>
      </c>
    </row>
    <row r="1115" spans="1:3" ht="17.100000000000001" customHeight="1">
      <c r="A1115" s="24">
        <v>2150507</v>
      </c>
      <c r="B1115" s="24" t="s">
        <v>1622</v>
      </c>
      <c r="C1115" s="25">
        <v>0</v>
      </c>
    </row>
    <row r="1116" spans="1:3" ht="17.100000000000001" customHeight="1">
      <c r="A1116" s="24">
        <v>2150508</v>
      </c>
      <c r="B1116" s="24" t="s">
        <v>1623</v>
      </c>
      <c r="C1116" s="25">
        <v>0</v>
      </c>
    </row>
    <row r="1117" spans="1:3" ht="17.100000000000001" customHeight="1">
      <c r="A1117" s="24">
        <v>2150509</v>
      </c>
      <c r="B1117" s="24" t="s">
        <v>1624</v>
      </c>
      <c r="C1117" s="25">
        <v>0</v>
      </c>
    </row>
    <row r="1118" spans="1:3" ht="17.100000000000001" customHeight="1">
      <c r="A1118" s="24">
        <v>2150510</v>
      </c>
      <c r="B1118" s="24" t="s">
        <v>1625</v>
      </c>
      <c r="C1118" s="25">
        <v>0</v>
      </c>
    </row>
    <row r="1119" spans="1:3" ht="17.100000000000001" customHeight="1">
      <c r="A1119" s="24">
        <v>2150511</v>
      </c>
      <c r="B1119" s="24" t="s">
        <v>1626</v>
      </c>
      <c r="C1119" s="25">
        <v>0</v>
      </c>
    </row>
    <row r="1120" spans="1:3" ht="17.100000000000001" customHeight="1">
      <c r="A1120" s="24">
        <v>2150513</v>
      </c>
      <c r="B1120" s="24" t="s">
        <v>1571</v>
      </c>
      <c r="C1120" s="25">
        <v>0</v>
      </c>
    </row>
    <row r="1121" spans="1:3" ht="17.100000000000001" customHeight="1">
      <c r="A1121" s="24">
        <v>2150515</v>
      </c>
      <c r="B1121" s="24" t="s">
        <v>1627</v>
      </c>
      <c r="C1121" s="25">
        <v>0</v>
      </c>
    </row>
    <row r="1122" spans="1:3" ht="17.100000000000001" customHeight="1">
      <c r="A1122" s="24">
        <v>2150599</v>
      </c>
      <c r="B1122" s="24" t="s">
        <v>1628</v>
      </c>
      <c r="C1122" s="25">
        <v>45</v>
      </c>
    </row>
    <row r="1123" spans="1:3" ht="17.100000000000001" customHeight="1">
      <c r="A1123" s="24">
        <v>21506</v>
      </c>
      <c r="B1123" s="33" t="s">
        <v>1629</v>
      </c>
      <c r="C1123" s="19">
        <f>SUM(C1124:C1131)</f>
        <v>298</v>
      </c>
    </row>
    <row r="1124" spans="1:3" ht="17.100000000000001" customHeight="1">
      <c r="A1124" s="24">
        <v>2150601</v>
      </c>
      <c r="B1124" s="24" t="s">
        <v>762</v>
      </c>
      <c r="C1124" s="25">
        <v>154</v>
      </c>
    </row>
    <row r="1125" spans="1:3" ht="17.100000000000001" customHeight="1">
      <c r="A1125" s="24">
        <v>2150602</v>
      </c>
      <c r="B1125" s="24" t="s">
        <v>763</v>
      </c>
      <c r="C1125" s="25">
        <v>144</v>
      </c>
    </row>
    <row r="1126" spans="1:3" ht="17.100000000000001" customHeight="1">
      <c r="A1126" s="24">
        <v>2150603</v>
      </c>
      <c r="B1126" s="24" t="s">
        <v>764</v>
      </c>
      <c r="C1126" s="25">
        <v>0</v>
      </c>
    </row>
    <row r="1127" spans="1:3" ht="17.100000000000001" customHeight="1">
      <c r="A1127" s="24">
        <v>2150604</v>
      </c>
      <c r="B1127" s="24" t="s">
        <v>1630</v>
      </c>
      <c r="C1127" s="25">
        <v>0</v>
      </c>
    </row>
    <row r="1128" spans="1:3" ht="17.100000000000001" customHeight="1">
      <c r="A1128" s="24">
        <v>2150605</v>
      </c>
      <c r="B1128" s="24" t="s">
        <v>1631</v>
      </c>
      <c r="C1128" s="25">
        <v>0</v>
      </c>
    </row>
    <row r="1129" spans="1:3" ht="17.100000000000001" customHeight="1">
      <c r="A1129" s="24">
        <v>2150606</v>
      </c>
      <c r="B1129" s="24" t="s">
        <v>1632</v>
      </c>
      <c r="C1129" s="25">
        <v>0</v>
      </c>
    </row>
    <row r="1130" spans="1:3" ht="17.100000000000001" customHeight="1">
      <c r="A1130" s="24">
        <v>2150607</v>
      </c>
      <c r="B1130" s="24" t="s">
        <v>1633</v>
      </c>
      <c r="C1130" s="25">
        <v>0</v>
      </c>
    </row>
    <row r="1131" spans="1:3" ht="17.100000000000001" customHeight="1">
      <c r="A1131" s="24">
        <v>2150699</v>
      </c>
      <c r="B1131" s="24" t="s">
        <v>1634</v>
      </c>
      <c r="C1131" s="25">
        <v>0</v>
      </c>
    </row>
    <row r="1132" spans="1:3" ht="17.100000000000001" customHeight="1">
      <c r="A1132" s="24">
        <v>21507</v>
      </c>
      <c r="B1132" s="33" t="s">
        <v>1635</v>
      </c>
      <c r="C1132" s="19">
        <f>SUM(C1133:C1138)</f>
        <v>0</v>
      </c>
    </row>
    <row r="1133" spans="1:3" ht="17.100000000000001" customHeight="1">
      <c r="A1133" s="24">
        <v>2150701</v>
      </c>
      <c r="B1133" s="24" t="s">
        <v>762</v>
      </c>
      <c r="C1133" s="25">
        <v>0</v>
      </c>
    </row>
    <row r="1134" spans="1:3" ht="17.100000000000001" customHeight="1">
      <c r="A1134" s="24">
        <v>2150702</v>
      </c>
      <c r="B1134" s="24" t="s">
        <v>763</v>
      </c>
      <c r="C1134" s="25">
        <v>0</v>
      </c>
    </row>
    <row r="1135" spans="1:3" ht="17.100000000000001" customHeight="1">
      <c r="A1135" s="24">
        <v>2150703</v>
      </c>
      <c r="B1135" s="24" t="s">
        <v>764</v>
      </c>
      <c r="C1135" s="25">
        <v>0</v>
      </c>
    </row>
    <row r="1136" spans="1:3" ht="17.100000000000001" customHeight="1">
      <c r="A1136" s="24">
        <v>2150704</v>
      </c>
      <c r="B1136" s="24" t="s">
        <v>1636</v>
      </c>
      <c r="C1136" s="25">
        <v>0</v>
      </c>
    </row>
    <row r="1137" spans="1:3" ht="17.100000000000001" customHeight="1">
      <c r="A1137" s="24">
        <v>2150705</v>
      </c>
      <c r="B1137" s="24" t="s">
        <v>1637</v>
      </c>
      <c r="C1137" s="25">
        <v>0</v>
      </c>
    </row>
    <row r="1138" spans="1:3" ht="17.100000000000001" customHeight="1">
      <c r="A1138" s="24">
        <v>2150799</v>
      </c>
      <c r="B1138" s="24" t="s">
        <v>1638</v>
      </c>
      <c r="C1138" s="25">
        <v>0</v>
      </c>
    </row>
    <row r="1139" spans="1:3" ht="17.100000000000001" customHeight="1">
      <c r="A1139" s="24">
        <v>21508</v>
      </c>
      <c r="B1139" s="33" t="s">
        <v>1639</v>
      </c>
      <c r="C1139" s="19">
        <f>SUM(C1140:C1145)</f>
        <v>360</v>
      </c>
    </row>
    <row r="1140" spans="1:3" ht="17.100000000000001" customHeight="1">
      <c r="A1140" s="24">
        <v>2150801</v>
      </c>
      <c r="B1140" s="24" t="s">
        <v>762</v>
      </c>
      <c r="C1140" s="25">
        <v>349</v>
      </c>
    </row>
    <row r="1141" spans="1:3" ht="17.100000000000001" customHeight="1">
      <c r="A1141" s="24">
        <v>2150802</v>
      </c>
      <c r="B1141" s="24" t="s">
        <v>763</v>
      </c>
      <c r="C1141" s="25">
        <v>11</v>
      </c>
    </row>
    <row r="1142" spans="1:3" ht="17.100000000000001" customHeight="1">
      <c r="A1142" s="24">
        <v>2150803</v>
      </c>
      <c r="B1142" s="24" t="s">
        <v>764</v>
      </c>
      <c r="C1142" s="25">
        <v>0</v>
      </c>
    </row>
    <row r="1143" spans="1:3" ht="17.100000000000001" customHeight="1">
      <c r="A1143" s="24">
        <v>2150804</v>
      </c>
      <c r="B1143" s="24" t="s">
        <v>1640</v>
      </c>
      <c r="C1143" s="25">
        <v>0</v>
      </c>
    </row>
    <row r="1144" spans="1:3" ht="17.100000000000001" customHeight="1">
      <c r="A1144" s="24">
        <v>2150805</v>
      </c>
      <c r="B1144" s="24" t="s">
        <v>1641</v>
      </c>
      <c r="C1144" s="25">
        <v>0</v>
      </c>
    </row>
    <row r="1145" spans="1:3" ht="17.100000000000001" customHeight="1">
      <c r="A1145" s="24">
        <v>2150899</v>
      </c>
      <c r="B1145" s="24" t="s">
        <v>1642</v>
      </c>
      <c r="C1145" s="25">
        <v>0</v>
      </c>
    </row>
    <row r="1146" spans="1:3" ht="17.100000000000001" customHeight="1">
      <c r="A1146" s="24">
        <v>21599</v>
      </c>
      <c r="B1146" s="33" t="s">
        <v>1643</v>
      </c>
      <c r="C1146" s="19">
        <f>SUM(C1147:C1152)</f>
        <v>0</v>
      </c>
    </row>
    <row r="1147" spans="1:3" ht="17.100000000000001" customHeight="1">
      <c r="A1147" s="24">
        <v>2159901</v>
      </c>
      <c r="B1147" s="24" t="s">
        <v>1644</v>
      </c>
      <c r="C1147" s="25">
        <v>0</v>
      </c>
    </row>
    <row r="1148" spans="1:3" ht="17.100000000000001" customHeight="1">
      <c r="A1148" s="24">
        <v>2159902</v>
      </c>
      <c r="B1148" s="24" t="s">
        <v>1645</v>
      </c>
      <c r="C1148" s="25">
        <v>0</v>
      </c>
    </row>
    <row r="1149" spans="1:3" ht="17.100000000000001" customHeight="1">
      <c r="A1149" s="24">
        <v>2159904</v>
      </c>
      <c r="B1149" s="24" t="s">
        <v>1646</v>
      </c>
      <c r="C1149" s="25">
        <v>0</v>
      </c>
    </row>
    <row r="1150" spans="1:3" ht="17.100000000000001" customHeight="1">
      <c r="A1150" s="24">
        <v>2159905</v>
      </c>
      <c r="B1150" s="24" t="s">
        <v>1647</v>
      </c>
      <c r="C1150" s="25">
        <v>0</v>
      </c>
    </row>
    <row r="1151" spans="1:3" ht="17.100000000000001" customHeight="1">
      <c r="A1151" s="24">
        <v>2159906</v>
      </c>
      <c r="B1151" s="24" t="s">
        <v>1648</v>
      </c>
      <c r="C1151" s="25">
        <v>0</v>
      </c>
    </row>
    <row r="1152" spans="1:3" ht="17.100000000000001" customHeight="1">
      <c r="A1152" s="24">
        <v>2159999</v>
      </c>
      <c r="B1152" s="24" t="s">
        <v>1649</v>
      </c>
      <c r="C1152" s="25">
        <v>0</v>
      </c>
    </row>
    <row r="1153" spans="1:3" ht="17.100000000000001" customHeight="1">
      <c r="A1153" s="24">
        <v>216</v>
      </c>
      <c r="B1153" s="33" t="s">
        <v>1650</v>
      </c>
      <c r="C1153" s="19">
        <f>SUM(C1154,C1164,C1171,C1177)</f>
        <v>870</v>
      </c>
    </row>
    <row r="1154" spans="1:3" ht="17.100000000000001" customHeight="1">
      <c r="A1154" s="24">
        <v>21602</v>
      </c>
      <c r="B1154" s="33" t="s">
        <v>1651</v>
      </c>
      <c r="C1154" s="19">
        <f>SUM(C1155:C1163)</f>
        <v>668</v>
      </c>
    </row>
    <row r="1155" spans="1:3" ht="17.100000000000001" customHeight="1">
      <c r="A1155" s="24">
        <v>2160201</v>
      </c>
      <c r="B1155" s="24" t="s">
        <v>762</v>
      </c>
      <c r="C1155" s="25">
        <v>323</v>
      </c>
    </row>
    <row r="1156" spans="1:3" ht="17.100000000000001" customHeight="1">
      <c r="A1156" s="24">
        <v>2160202</v>
      </c>
      <c r="B1156" s="24" t="s">
        <v>763</v>
      </c>
      <c r="C1156" s="25">
        <v>1</v>
      </c>
    </row>
    <row r="1157" spans="1:3" ht="17.100000000000001" customHeight="1">
      <c r="A1157" s="24">
        <v>2160203</v>
      </c>
      <c r="B1157" s="24" t="s">
        <v>764</v>
      </c>
      <c r="C1157" s="25">
        <v>0</v>
      </c>
    </row>
    <row r="1158" spans="1:3" ht="17.100000000000001" customHeight="1">
      <c r="A1158" s="24">
        <v>2160216</v>
      </c>
      <c r="B1158" s="24" t="s">
        <v>1652</v>
      </c>
      <c r="C1158" s="25">
        <v>0</v>
      </c>
    </row>
    <row r="1159" spans="1:3" ht="17.100000000000001" customHeight="1">
      <c r="A1159" s="24">
        <v>2160217</v>
      </c>
      <c r="B1159" s="24" t="s">
        <v>1653</v>
      </c>
      <c r="C1159" s="25">
        <v>0</v>
      </c>
    </row>
    <row r="1160" spans="1:3" ht="17.100000000000001" customHeight="1">
      <c r="A1160" s="24">
        <v>2160218</v>
      </c>
      <c r="B1160" s="24" t="s">
        <v>1654</v>
      </c>
      <c r="C1160" s="25">
        <v>0</v>
      </c>
    </row>
    <row r="1161" spans="1:3" ht="17.100000000000001" customHeight="1">
      <c r="A1161" s="24">
        <v>2160219</v>
      </c>
      <c r="B1161" s="24" t="s">
        <v>1655</v>
      </c>
      <c r="C1161" s="25">
        <v>0</v>
      </c>
    </row>
    <row r="1162" spans="1:3" ht="17.100000000000001" customHeight="1">
      <c r="A1162" s="24">
        <v>2160250</v>
      </c>
      <c r="B1162" s="24" t="s">
        <v>771</v>
      </c>
      <c r="C1162" s="25">
        <v>0</v>
      </c>
    </row>
    <row r="1163" spans="1:3" ht="17.100000000000001" customHeight="1">
      <c r="A1163" s="24">
        <v>2160299</v>
      </c>
      <c r="B1163" s="24" t="s">
        <v>1656</v>
      </c>
      <c r="C1163" s="25">
        <v>344</v>
      </c>
    </row>
    <row r="1164" spans="1:3" ht="17.100000000000001" customHeight="1">
      <c r="A1164" s="24">
        <v>21605</v>
      </c>
      <c r="B1164" s="33" t="s">
        <v>1657</v>
      </c>
      <c r="C1164" s="19">
        <f>SUM(C1165:C1170)</f>
        <v>6</v>
      </c>
    </row>
    <row r="1165" spans="1:3" ht="17.100000000000001" customHeight="1">
      <c r="A1165" s="24">
        <v>2160501</v>
      </c>
      <c r="B1165" s="24" t="s">
        <v>762</v>
      </c>
      <c r="C1165" s="25">
        <v>0</v>
      </c>
    </row>
    <row r="1166" spans="1:3" ht="17.100000000000001" customHeight="1">
      <c r="A1166" s="24">
        <v>2160502</v>
      </c>
      <c r="B1166" s="24" t="s">
        <v>763</v>
      </c>
      <c r="C1166" s="25">
        <v>0</v>
      </c>
    </row>
    <row r="1167" spans="1:3" ht="17.100000000000001" customHeight="1">
      <c r="A1167" s="24">
        <v>2160503</v>
      </c>
      <c r="B1167" s="24" t="s">
        <v>764</v>
      </c>
      <c r="C1167" s="25">
        <v>0</v>
      </c>
    </row>
    <row r="1168" spans="1:3" ht="17.100000000000001" customHeight="1">
      <c r="A1168" s="24">
        <v>2160504</v>
      </c>
      <c r="B1168" s="24" t="s">
        <v>1658</v>
      </c>
      <c r="C1168" s="25">
        <v>0</v>
      </c>
    </row>
    <row r="1169" spans="1:3" ht="17.100000000000001" customHeight="1">
      <c r="A1169" s="24">
        <v>2160505</v>
      </c>
      <c r="B1169" s="24" t="s">
        <v>1659</v>
      </c>
      <c r="C1169" s="25">
        <v>0</v>
      </c>
    </row>
    <row r="1170" spans="1:3" ht="17.100000000000001" customHeight="1">
      <c r="A1170" s="24">
        <v>2160599</v>
      </c>
      <c r="B1170" s="24" t="s">
        <v>1660</v>
      </c>
      <c r="C1170" s="25">
        <v>6</v>
      </c>
    </row>
    <row r="1171" spans="1:3" ht="17.100000000000001" customHeight="1">
      <c r="A1171" s="24">
        <v>21606</v>
      </c>
      <c r="B1171" s="33" t="s">
        <v>1661</v>
      </c>
      <c r="C1171" s="19">
        <f>SUM(C1172:C1176)</f>
        <v>61</v>
      </c>
    </row>
    <row r="1172" spans="1:3" ht="17.100000000000001" customHeight="1">
      <c r="A1172" s="24">
        <v>2160601</v>
      </c>
      <c r="B1172" s="24" t="s">
        <v>762</v>
      </c>
      <c r="C1172" s="25">
        <v>0</v>
      </c>
    </row>
    <row r="1173" spans="1:3" ht="17.100000000000001" customHeight="1">
      <c r="A1173" s="24">
        <v>2160602</v>
      </c>
      <c r="B1173" s="24" t="s">
        <v>763</v>
      </c>
      <c r="C1173" s="25">
        <v>0</v>
      </c>
    </row>
    <row r="1174" spans="1:3" ht="17.100000000000001" customHeight="1">
      <c r="A1174" s="24">
        <v>2160603</v>
      </c>
      <c r="B1174" s="24" t="s">
        <v>764</v>
      </c>
      <c r="C1174" s="25">
        <v>0</v>
      </c>
    </row>
    <row r="1175" spans="1:3" ht="17.100000000000001" customHeight="1">
      <c r="A1175" s="24">
        <v>2160607</v>
      </c>
      <c r="B1175" s="24" t="s">
        <v>1662</v>
      </c>
      <c r="C1175" s="25">
        <v>0</v>
      </c>
    </row>
    <row r="1176" spans="1:3" ht="17.100000000000001" customHeight="1">
      <c r="A1176" s="24">
        <v>2160699</v>
      </c>
      <c r="B1176" s="24" t="s">
        <v>1663</v>
      </c>
      <c r="C1176" s="25">
        <v>61</v>
      </c>
    </row>
    <row r="1177" spans="1:3" ht="17.100000000000001" customHeight="1">
      <c r="A1177" s="24">
        <v>21699</v>
      </c>
      <c r="B1177" s="33" t="s">
        <v>1664</v>
      </c>
      <c r="C1177" s="19">
        <f>SUM(C1178:C1179)</f>
        <v>135</v>
      </c>
    </row>
    <row r="1178" spans="1:3" ht="17.100000000000001" customHeight="1">
      <c r="A1178" s="24">
        <v>2169901</v>
      </c>
      <c r="B1178" s="24" t="s">
        <v>1665</v>
      </c>
      <c r="C1178" s="25">
        <v>0</v>
      </c>
    </row>
    <row r="1179" spans="1:3" ht="17.100000000000001" customHeight="1">
      <c r="A1179" s="24">
        <v>2169999</v>
      </c>
      <c r="B1179" s="24" t="s">
        <v>1666</v>
      </c>
      <c r="C1179" s="25">
        <v>135</v>
      </c>
    </row>
    <row r="1180" spans="1:3" ht="17.100000000000001" customHeight="1">
      <c r="A1180" s="24">
        <v>217</v>
      </c>
      <c r="B1180" s="33" t="s">
        <v>1667</v>
      </c>
      <c r="C1180" s="19">
        <f>SUM(C1181,C1188,C1198,C1204,C1207)</f>
        <v>0</v>
      </c>
    </row>
    <row r="1181" spans="1:3" ht="17.100000000000001" customHeight="1">
      <c r="A1181" s="24">
        <v>21701</v>
      </c>
      <c r="B1181" s="33" t="s">
        <v>1668</v>
      </c>
      <c r="C1181" s="19">
        <f>SUM(C1182:C1187)</f>
        <v>0</v>
      </c>
    </row>
    <row r="1182" spans="1:3" ht="17.100000000000001" customHeight="1">
      <c r="A1182" s="24">
        <v>2170101</v>
      </c>
      <c r="B1182" s="24" t="s">
        <v>762</v>
      </c>
      <c r="C1182" s="25">
        <v>0</v>
      </c>
    </row>
    <row r="1183" spans="1:3" ht="17.100000000000001" customHeight="1">
      <c r="A1183" s="24">
        <v>2170102</v>
      </c>
      <c r="B1183" s="24" t="s">
        <v>763</v>
      </c>
      <c r="C1183" s="25">
        <v>0</v>
      </c>
    </row>
    <row r="1184" spans="1:3" ht="17.100000000000001" customHeight="1">
      <c r="A1184" s="24">
        <v>2170103</v>
      </c>
      <c r="B1184" s="24" t="s">
        <v>764</v>
      </c>
      <c r="C1184" s="25">
        <v>0</v>
      </c>
    </row>
    <row r="1185" spans="1:3" ht="17.100000000000001" customHeight="1">
      <c r="A1185" s="24">
        <v>2170104</v>
      </c>
      <c r="B1185" s="24" t="s">
        <v>1669</v>
      </c>
      <c r="C1185" s="25">
        <v>0</v>
      </c>
    </row>
    <row r="1186" spans="1:3" ht="17.100000000000001" customHeight="1">
      <c r="A1186" s="24">
        <v>2170150</v>
      </c>
      <c r="B1186" s="24" t="s">
        <v>771</v>
      </c>
      <c r="C1186" s="25">
        <v>0</v>
      </c>
    </row>
    <row r="1187" spans="1:3" ht="17.100000000000001" customHeight="1">
      <c r="A1187" s="24">
        <v>2170199</v>
      </c>
      <c r="B1187" s="24" t="s">
        <v>1670</v>
      </c>
      <c r="C1187" s="25">
        <v>0</v>
      </c>
    </row>
    <row r="1188" spans="1:3" ht="17.100000000000001" customHeight="1">
      <c r="A1188" s="24">
        <v>21702</v>
      </c>
      <c r="B1188" s="33" t="s">
        <v>1671</v>
      </c>
      <c r="C1188" s="19">
        <f>SUM(C1189:C1197)</f>
        <v>0</v>
      </c>
    </row>
    <row r="1189" spans="1:3" ht="17.100000000000001" customHeight="1">
      <c r="A1189" s="24">
        <v>2170201</v>
      </c>
      <c r="B1189" s="24" t="s">
        <v>1672</v>
      </c>
      <c r="C1189" s="25">
        <v>0</v>
      </c>
    </row>
    <row r="1190" spans="1:3" ht="17.100000000000001" customHeight="1">
      <c r="A1190" s="24">
        <v>2170202</v>
      </c>
      <c r="B1190" s="24" t="s">
        <v>1673</v>
      </c>
      <c r="C1190" s="25">
        <v>0</v>
      </c>
    </row>
    <row r="1191" spans="1:3" ht="17.100000000000001" customHeight="1">
      <c r="A1191" s="24">
        <v>2170203</v>
      </c>
      <c r="B1191" s="24" t="s">
        <v>1674</v>
      </c>
      <c r="C1191" s="25">
        <v>0</v>
      </c>
    </row>
    <row r="1192" spans="1:3" ht="17.100000000000001" customHeight="1">
      <c r="A1192" s="24">
        <v>2170204</v>
      </c>
      <c r="B1192" s="24" t="s">
        <v>1675</v>
      </c>
      <c r="C1192" s="25">
        <v>0</v>
      </c>
    </row>
    <row r="1193" spans="1:3" ht="17.100000000000001" customHeight="1">
      <c r="A1193" s="24">
        <v>2170205</v>
      </c>
      <c r="B1193" s="24" t="s">
        <v>1676</v>
      </c>
      <c r="C1193" s="25">
        <v>0</v>
      </c>
    </row>
    <row r="1194" spans="1:3" ht="17.100000000000001" customHeight="1">
      <c r="A1194" s="24">
        <v>2170206</v>
      </c>
      <c r="B1194" s="24" t="s">
        <v>1677</v>
      </c>
      <c r="C1194" s="25">
        <v>0</v>
      </c>
    </row>
    <row r="1195" spans="1:3" ht="17.100000000000001" customHeight="1">
      <c r="A1195" s="24">
        <v>2170207</v>
      </c>
      <c r="B1195" s="24" t="s">
        <v>1678</v>
      </c>
      <c r="C1195" s="25">
        <v>0</v>
      </c>
    </row>
    <row r="1196" spans="1:3" ht="17.100000000000001" customHeight="1">
      <c r="A1196" s="24">
        <v>2170208</v>
      </c>
      <c r="B1196" s="24" t="s">
        <v>1679</v>
      </c>
      <c r="C1196" s="25">
        <v>0</v>
      </c>
    </row>
    <row r="1197" spans="1:3" ht="17.100000000000001" customHeight="1">
      <c r="A1197" s="24">
        <v>2170299</v>
      </c>
      <c r="B1197" s="24" t="s">
        <v>1680</v>
      </c>
      <c r="C1197" s="25">
        <v>0</v>
      </c>
    </row>
    <row r="1198" spans="1:3" ht="17.100000000000001" customHeight="1">
      <c r="A1198" s="24">
        <v>21703</v>
      </c>
      <c r="B1198" s="33" t="s">
        <v>1681</v>
      </c>
      <c r="C1198" s="19">
        <f>SUM(C1199:C1203)</f>
        <v>0</v>
      </c>
    </row>
    <row r="1199" spans="1:3" ht="17.100000000000001" customHeight="1">
      <c r="A1199" s="24">
        <v>2170301</v>
      </c>
      <c r="B1199" s="24" t="s">
        <v>1682</v>
      </c>
      <c r="C1199" s="25">
        <v>0</v>
      </c>
    </row>
    <row r="1200" spans="1:3" ht="17.100000000000001" customHeight="1">
      <c r="A1200" s="24">
        <v>2170302</v>
      </c>
      <c r="B1200" s="24" t="s">
        <v>1683</v>
      </c>
      <c r="C1200" s="25">
        <v>0</v>
      </c>
    </row>
    <row r="1201" spans="1:3" ht="17.100000000000001" customHeight="1">
      <c r="A1201" s="24">
        <v>2170303</v>
      </c>
      <c r="B1201" s="24" t="s">
        <v>1684</v>
      </c>
      <c r="C1201" s="25">
        <v>0</v>
      </c>
    </row>
    <row r="1202" spans="1:3" ht="17.100000000000001" customHeight="1">
      <c r="A1202" s="24">
        <v>2170304</v>
      </c>
      <c r="B1202" s="24" t="s">
        <v>1685</v>
      </c>
      <c r="C1202" s="25">
        <v>0</v>
      </c>
    </row>
    <row r="1203" spans="1:3" ht="17.100000000000001" customHeight="1">
      <c r="A1203" s="24">
        <v>2170399</v>
      </c>
      <c r="B1203" s="24" t="s">
        <v>1686</v>
      </c>
      <c r="C1203" s="25">
        <v>0</v>
      </c>
    </row>
    <row r="1204" spans="1:3" ht="17.100000000000001" customHeight="1">
      <c r="A1204" s="24">
        <v>21704</v>
      </c>
      <c r="B1204" s="33" t="s">
        <v>1687</v>
      </c>
      <c r="C1204" s="19">
        <f>SUM(C1205:C1206)</f>
        <v>0</v>
      </c>
    </row>
    <row r="1205" spans="1:3" ht="17.100000000000001" customHeight="1">
      <c r="A1205" s="24">
        <v>2170401</v>
      </c>
      <c r="B1205" s="24" t="s">
        <v>1688</v>
      </c>
      <c r="C1205" s="25">
        <v>0</v>
      </c>
    </row>
    <row r="1206" spans="1:3" ht="17.100000000000001" customHeight="1">
      <c r="A1206" s="24">
        <v>2170499</v>
      </c>
      <c r="B1206" s="24" t="s">
        <v>1689</v>
      </c>
      <c r="C1206" s="25">
        <v>0</v>
      </c>
    </row>
    <row r="1207" spans="1:3" ht="17.100000000000001" customHeight="1">
      <c r="A1207" s="24">
        <v>21799</v>
      </c>
      <c r="B1207" s="33" t="s">
        <v>1690</v>
      </c>
      <c r="C1207" s="19">
        <f>C1208</f>
        <v>0</v>
      </c>
    </row>
    <row r="1208" spans="1:3" ht="17.100000000000001" customHeight="1">
      <c r="A1208" s="24">
        <v>2179901</v>
      </c>
      <c r="B1208" s="24" t="s">
        <v>1691</v>
      </c>
      <c r="C1208" s="25">
        <v>0</v>
      </c>
    </row>
    <row r="1209" spans="1:3" ht="17.100000000000001" customHeight="1">
      <c r="A1209" s="24">
        <v>219</v>
      </c>
      <c r="B1209" s="33" t="s">
        <v>1692</v>
      </c>
      <c r="C1209" s="19">
        <f>SUM(C1210:C1218)</f>
        <v>113</v>
      </c>
    </row>
    <row r="1210" spans="1:3" ht="17.100000000000001" customHeight="1">
      <c r="A1210" s="24">
        <v>21901</v>
      </c>
      <c r="B1210" s="33" t="s">
        <v>1693</v>
      </c>
      <c r="C1210" s="25">
        <v>0</v>
      </c>
    </row>
    <row r="1211" spans="1:3" ht="17.100000000000001" customHeight="1">
      <c r="A1211" s="24">
        <v>21902</v>
      </c>
      <c r="B1211" s="33" t="s">
        <v>1694</v>
      </c>
      <c r="C1211" s="25">
        <v>0</v>
      </c>
    </row>
    <row r="1212" spans="1:3" ht="17.100000000000001" customHeight="1">
      <c r="A1212" s="24">
        <v>21903</v>
      </c>
      <c r="B1212" s="33" t="s">
        <v>1695</v>
      </c>
      <c r="C1212" s="25">
        <v>0</v>
      </c>
    </row>
    <row r="1213" spans="1:3" ht="17.100000000000001" customHeight="1">
      <c r="A1213" s="24">
        <v>21904</v>
      </c>
      <c r="B1213" s="33" t="s">
        <v>1696</v>
      </c>
      <c r="C1213" s="25">
        <v>0</v>
      </c>
    </row>
    <row r="1214" spans="1:3" ht="17.100000000000001" customHeight="1">
      <c r="A1214" s="24">
        <v>21905</v>
      </c>
      <c r="B1214" s="33" t="s">
        <v>1697</v>
      </c>
      <c r="C1214" s="25">
        <v>0</v>
      </c>
    </row>
    <row r="1215" spans="1:3" ht="17.100000000000001" customHeight="1">
      <c r="A1215" s="24">
        <v>21906</v>
      </c>
      <c r="B1215" s="33" t="s">
        <v>1434</v>
      </c>
      <c r="C1215" s="25">
        <v>0</v>
      </c>
    </row>
    <row r="1216" spans="1:3" ht="17.100000000000001" customHeight="1">
      <c r="A1216" s="24">
        <v>21907</v>
      </c>
      <c r="B1216" s="33" t="s">
        <v>1698</v>
      </c>
      <c r="C1216" s="25">
        <v>0</v>
      </c>
    </row>
    <row r="1217" spans="1:3" ht="17.100000000000001" customHeight="1">
      <c r="A1217" s="24">
        <v>21908</v>
      </c>
      <c r="B1217" s="33" t="s">
        <v>1699</v>
      </c>
      <c r="C1217" s="25">
        <v>0</v>
      </c>
    </row>
    <row r="1218" spans="1:3" ht="17.100000000000001" customHeight="1">
      <c r="A1218" s="24">
        <v>21999</v>
      </c>
      <c r="B1218" s="33" t="s">
        <v>1700</v>
      </c>
      <c r="C1218" s="25">
        <v>113</v>
      </c>
    </row>
    <row r="1219" spans="1:3" ht="17.100000000000001" customHeight="1">
      <c r="A1219" s="24">
        <v>220</v>
      </c>
      <c r="B1219" s="33" t="s">
        <v>1701</v>
      </c>
      <c r="C1219" s="19">
        <f>SUM(C1220,C1240,C1259,C1268,C1281,C1296)</f>
        <v>1671</v>
      </c>
    </row>
    <row r="1220" spans="1:3" ht="17.100000000000001" customHeight="1">
      <c r="A1220" s="24">
        <v>22001</v>
      </c>
      <c r="B1220" s="33" t="s">
        <v>1702</v>
      </c>
      <c r="C1220" s="19">
        <f>SUM(C1221:C1239)</f>
        <v>1668</v>
      </c>
    </row>
    <row r="1221" spans="1:3" ht="17.100000000000001" customHeight="1">
      <c r="A1221" s="24">
        <v>2200101</v>
      </c>
      <c r="B1221" s="24" t="s">
        <v>762</v>
      </c>
      <c r="C1221" s="25">
        <v>286</v>
      </c>
    </row>
    <row r="1222" spans="1:3" ht="17.100000000000001" customHeight="1">
      <c r="A1222" s="24">
        <v>2200102</v>
      </c>
      <c r="B1222" s="24" t="s">
        <v>763</v>
      </c>
      <c r="C1222" s="25">
        <v>1</v>
      </c>
    </row>
    <row r="1223" spans="1:3" ht="17.100000000000001" customHeight="1">
      <c r="A1223" s="24">
        <v>2200103</v>
      </c>
      <c r="B1223" s="24" t="s">
        <v>764</v>
      </c>
      <c r="C1223" s="25">
        <v>0</v>
      </c>
    </row>
    <row r="1224" spans="1:3" ht="17.100000000000001" customHeight="1">
      <c r="A1224" s="24">
        <v>2200104</v>
      </c>
      <c r="B1224" s="24" t="s">
        <v>1703</v>
      </c>
      <c r="C1224" s="25">
        <v>761</v>
      </c>
    </row>
    <row r="1225" spans="1:3" ht="17.100000000000001" customHeight="1">
      <c r="A1225" s="24">
        <v>2200105</v>
      </c>
      <c r="B1225" s="24" t="s">
        <v>1704</v>
      </c>
      <c r="C1225" s="25">
        <v>0</v>
      </c>
    </row>
    <row r="1226" spans="1:3" ht="17.100000000000001" customHeight="1">
      <c r="A1226" s="24">
        <v>2200106</v>
      </c>
      <c r="B1226" s="24" t="s">
        <v>1705</v>
      </c>
      <c r="C1226" s="25">
        <v>120</v>
      </c>
    </row>
    <row r="1227" spans="1:3" ht="17.100000000000001" customHeight="1">
      <c r="A1227" s="24">
        <v>2200107</v>
      </c>
      <c r="B1227" s="24" t="s">
        <v>1706</v>
      </c>
      <c r="C1227" s="25">
        <v>0</v>
      </c>
    </row>
    <row r="1228" spans="1:3" ht="17.100000000000001" customHeight="1">
      <c r="A1228" s="24">
        <v>2200108</v>
      </c>
      <c r="B1228" s="24" t="s">
        <v>1707</v>
      </c>
      <c r="C1228" s="25">
        <v>0</v>
      </c>
    </row>
    <row r="1229" spans="1:3" ht="17.100000000000001" customHeight="1">
      <c r="A1229" s="24">
        <v>2200109</v>
      </c>
      <c r="B1229" s="24" t="s">
        <v>1708</v>
      </c>
      <c r="C1229" s="25">
        <v>0</v>
      </c>
    </row>
    <row r="1230" spans="1:3" ht="17.100000000000001" customHeight="1">
      <c r="A1230" s="24">
        <v>2200110</v>
      </c>
      <c r="B1230" s="24" t="s">
        <v>1709</v>
      </c>
      <c r="C1230" s="25">
        <v>500</v>
      </c>
    </row>
    <row r="1231" spans="1:3" ht="17.100000000000001" customHeight="1">
      <c r="A1231" s="24">
        <v>2200111</v>
      </c>
      <c r="B1231" s="24" t="s">
        <v>1710</v>
      </c>
      <c r="C1231" s="25">
        <v>0</v>
      </c>
    </row>
    <row r="1232" spans="1:3" ht="17.100000000000001" customHeight="1">
      <c r="A1232" s="24">
        <v>2200112</v>
      </c>
      <c r="B1232" s="24" t="s">
        <v>1711</v>
      </c>
      <c r="C1232" s="25">
        <v>0</v>
      </c>
    </row>
    <row r="1233" spans="1:3" ht="17.100000000000001" customHeight="1">
      <c r="A1233" s="24">
        <v>2200113</v>
      </c>
      <c r="B1233" s="24" t="s">
        <v>1712</v>
      </c>
      <c r="C1233" s="25">
        <v>0</v>
      </c>
    </row>
    <row r="1234" spans="1:3" ht="17.100000000000001" customHeight="1">
      <c r="A1234" s="24">
        <v>2200114</v>
      </c>
      <c r="B1234" s="24" t="s">
        <v>1713</v>
      </c>
      <c r="C1234" s="25">
        <v>0</v>
      </c>
    </row>
    <row r="1235" spans="1:3" ht="17.100000000000001" customHeight="1">
      <c r="A1235" s="24">
        <v>2200115</v>
      </c>
      <c r="B1235" s="24" t="s">
        <v>1714</v>
      </c>
      <c r="C1235" s="25">
        <v>0</v>
      </c>
    </row>
    <row r="1236" spans="1:3" ht="17.100000000000001" customHeight="1">
      <c r="A1236" s="24">
        <v>2200116</v>
      </c>
      <c r="B1236" s="24" t="s">
        <v>1715</v>
      </c>
      <c r="C1236" s="25">
        <v>0</v>
      </c>
    </row>
    <row r="1237" spans="1:3" ht="17.100000000000001" customHeight="1">
      <c r="A1237" s="24">
        <v>2200119</v>
      </c>
      <c r="B1237" s="24" t="s">
        <v>1716</v>
      </c>
      <c r="C1237" s="25">
        <v>0</v>
      </c>
    </row>
    <row r="1238" spans="1:3" ht="17.100000000000001" customHeight="1">
      <c r="A1238" s="24">
        <v>2200150</v>
      </c>
      <c r="B1238" s="24" t="s">
        <v>771</v>
      </c>
      <c r="C1238" s="25">
        <v>0</v>
      </c>
    </row>
    <row r="1239" spans="1:3" ht="17.100000000000001" customHeight="1">
      <c r="A1239" s="24">
        <v>2200199</v>
      </c>
      <c r="B1239" s="24" t="s">
        <v>1717</v>
      </c>
      <c r="C1239" s="25">
        <v>0</v>
      </c>
    </row>
    <row r="1240" spans="1:3" ht="17.100000000000001" customHeight="1">
      <c r="A1240" s="24">
        <v>22002</v>
      </c>
      <c r="B1240" s="33" t="s">
        <v>1718</v>
      </c>
      <c r="C1240" s="19">
        <f>SUM(C1241:C1258)</f>
        <v>0</v>
      </c>
    </row>
    <row r="1241" spans="1:3" ht="17.100000000000001" customHeight="1">
      <c r="A1241" s="24">
        <v>2200201</v>
      </c>
      <c r="B1241" s="24" t="s">
        <v>762</v>
      </c>
      <c r="C1241" s="25">
        <v>0</v>
      </c>
    </row>
    <row r="1242" spans="1:3" ht="17.100000000000001" customHeight="1">
      <c r="A1242" s="24">
        <v>2200202</v>
      </c>
      <c r="B1242" s="24" t="s">
        <v>763</v>
      </c>
      <c r="C1242" s="25">
        <v>0</v>
      </c>
    </row>
    <row r="1243" spans="1:3" ht="17.100000000000001" customHeight="1">
      <c r="A1243" s="24">
        <v>2200203</v>
      </c>
      <c r="B1243" s="24" t="s">
        <v>764</v>
      </c>
      <c r="C1243" s="25">
        <v>0</v>
      </c>
    </row>
    <row r="1244" spans="1:3" ht="17.100000000000001" customHeight="1">
      <c r="A1244" s="24">
        <v>2200204</v>
      </c>
      <c r="B1244" s="24" t="s">
        <v>1719</v>
      </c>
      <c r="C1244" s="25">
        <v>0</v>
      </c>
    </row>
    <row r="1245" spans="1:3" ht="17.100000000000001" customHeight="1">
      <c r="A1245" s="24">
        <v>2200205</v>
      </c>
      <c r="B1245" s="24" t="s">
        <v>1720</v>
      </c>
      <c r="C1245" s="25">
        <v>0</v>
      </c>
    </row>
    <row r="1246" spans="1:3" ht="17.100000000000001" customHeight="1">
      <c r="A1246" s="24">
        <v>2200206</v>
      </c>
      <c r="B1246" s="24" t="s">
        <v>1721</v>
      </c>
      <c r="C1246" s="25">
        <v>0</v>
      </c>
    </row>
    <row r="1247" spans="1:3" ht="17.100000000000001" customHeight="1">
      <c r="A1247" s="24">
        <v>2200207</v>
      </c>
      <c r="B1247" s="24" t="s">
        <v>1722</v>
      </c>
      <c r="C1247" s="25">
        <v>0</v>
      </c>
    </row>
    <row r="1248" spans="1:3" ht="17.100000000000001" customHeight="1">
      <c r="A1248" s="24">
        <v>2200208</v>
      </c>
      <c r="B1248" s="24" t="s">
        <v>1723</v>
      </c>
      <c r="C1248" s="25">
        <v>0</v>
      </c>
    </row>
    <row r="1249" spans="1:3" ht="17.100000000000001" customHeight="1">
      <c r="A1249" s="24">
        <v>2200209</v>
      </c>
      <c r="B1249" s="24" t="s">
        <v>1724</v>
      </c>
      <c r="C1249" s="25">
        <v>0</v>
      </c>
    </row>
    <row r="1250" spans="1:3" ht="17.100000000000001" customHeight="1">
      <c r="A1250" s="24">
        <v>2200210</v>
      </c>
      <c r="B1250" s="24" t="s">
        <v>1725</v>
      </c>
      <c r="C1250" s="25">
        <v>0</v>
      </c>
    </row>
    <row r="1251" spans="1:3" ht="17.100000000000001" customHeight="1">
      <c r="A1251" s="24">
        <v>2200211</v>
      </c>
      <c r="B1251" s="24" t="s">
        <v>1726</v>
      </c>
      <c r="C1251" s="25">
        <v>0</v>
      </c>
    </row>
    <row r="1252" spans="1:3" ht="17.100000000000001" customHeight="1">
      <c r="A1252" s="24">
        <v>2200212</v>
      </c>
      <c r="B1252" s="24" t="s">
        <v>1727</v>
      </c>
      <c r="C1252" s="25">
        <v>0</v>
      </c>
    </row>
    <row r="1253" spans="1:3" ht="17.100000000000001" customHeight="1">
      <c r="A1253" s="24">
        <v>2200213</v>
      </c>
      <c r="B1253" s="24" t="s">
        <v>1728</v>
      </c>
      <c r="C1253" s="25">
        <v>0</v>
      </c>
    </row>
    <row r="1254" spans="1:3" ht="17.100000000000001" customHeight="1">
      <c r="A1254" s="24">
        <v>2200215</v>
      </c>
      <c r="B1254" s="24" t="s">
        <v>1729</v>
      </c>
      <c r="C1254" s="25">
        <v>0</v>
      </c>
    </row>
    <row r="1255" spans="1:3" ht="17.100000000000001" customHeight="1">
      <c r="A1255" s="24">
        <v>2200217</v>
      </c>
      <c r="B1255" s="24" t="s">
        <v>1730</v>
      </c>
      <c r="C1255" s="25">
        <v>0</v>
      </c>
    </row>
    <row r="1256" spans="1:3" ht="17.100000000000001" customHeight="1">
      <c r="A1256" s="24">
        <v>2200218</v>
      </c>
      <c r="B1256" s="24" t="s">
        <v>1731</v>
      </c>
      <c r="C1256" s="25">
        <v>0</v>
      </c>
    </row>
    <row r="1257" spans="1:3" ht="17.100000000000001" customHeight="1">
      <c r="A1257" s="24">
        <v>2200250</v>
      </c>
      <c r="B1257" s="24" t="s">
        <v>771</v>
      </c>
      <c r="C1257" s="25">
        <v>0</v>
      </c>
    </row>
    <row r="1258" spans="1:3" ht="17.100000000000001" customHeight="1">
      <c r="A1258" s="24">
        <v>2200299</v>
      </c>
      <c r="B1258" s="24" t="s">
        <v>1732</v>
      </c>
      <c r="C1258" s="25">
        <v>0</v>
      </c>
    </row>
    <row r="1259" spans="1:3" ht="17.100000000000001" customHeight="1">
      <c r="A1259" s="24">
        <v>22003</v>
      </c>
      <c r="B1259" s="33" t="s">
        <v>1733</v>
      </c>
      <c r="C1259" s="19">
        <f>SUM(C1260:C1267)</f>
        <v>0</v>
      </c>
    </row>
    <row r="1260" spans="1:3" ht="17.100000000000001" customHeight="1">
      <c r="A1260" s="24">
        <v>2200301</v>
      </c>
      <c r="B1260" s="24" t="s">
        <v>762</v>
      </c>
      <c r="C1260" s="25">
        <v>0</v>
      </c>
    </row>
    <row r="1261" spans="1:3" ht="17.100000000000001" customHeight="1">
      <c r="A1261" s="24">
        <v>2200302</v>
      </c>
      <c r="B1261" s="24" t="s">
        <v>763</v>
      </c>
      <c r="C1261" s="25">
        <v>0</v>
      </c>
    </row>
    <row r="1262" spans="1:3" ht="17.100000000000001" customHeight="1">
      <c r="A1262" s="24">
        <v>2200303</v>
      </c>
      <c r="B1262" s="24" t="s">
        <v>764</v>
      </c>
      <c r="C1262" s="25">
        <v>0</v>
      </c>
    </row>
    <row r="1263" spans="1:3" ht="17.100000000000001" customHeight="1">
      <c r="A1263" s="24">
        <v>2200304</v>
      </c>
      <c r="B1263" s="24" t="s">
        <v>1734</v>
      </c>
      <c r="C1263" s="25">
        <v>0</v>
      </c>
    </row>
    <row r="1264" spans="1:3" ht="17.100000000000001" customHeight="1">
      <c r="A1264" s="24">
        <v>2200305</v>
      </c>
      <c r="B1264" s="24" t="s">
        <v>1735</v>
      </c>
      <c r="C1264" s="25">
        <v>0</v>
      </c>
    </row>
    <row r="1265" spans="1:3" ht="17.100000000000001" customHeight="1">
      <c r="A1265" s="24">
        <v>2200306</v>
      </c>
      <c r="B1265" s="24" t="s">
        <v>1736</v>
      </c>
      <c r="C1265" s="25">
        <v>0</v>
      </c>
    </row>
    <row r="1266" spans="1:3" ht="17.100000000000001" customHeight="1">
      <c r="A1266" s="24">
        <v>2200350</v>
      </c>
      <c r="B1266" s="24" t="s">
        <v>771</v>
      </c>
      <c r="C1266" s="25">
        <v>0</v>
      </c>
    </row>
    <row r="1267" spans="1:3" ht="17.100000000000001" customHeight="1">
      <c r="A1267" s="24">
        <v>2200399</v>
      </c>
      <c r="B1267" s="24" t="s">
        <v>1737</v>
      </c>
      <c r="C1267" s="25">
        <v>0</v>
      </c>
    </row>
    <row r="1268" spans="1:3" ht="17.100000000000001" customHeight="1">
      <c r="A1268" s="24">
        <v>22004</v>
      </c>
      <c r="B1268" s="33" t="s">
        <v>1738</v>
      </c>
      <c r="C1268" s="19">
        <f>SUM(C1269:C1280)</f>
        <v>3</v>
      </c>
    </row>
    <row r="1269" spans="1:3" ht="17.100000000000001" customHeight="1">
      <c r="A1269" s="24">
        <v>2200401</v>
      </c>
      <c r="B1269" s="24" t="s">
        <v>762</v>
      </c>
      <c r="C1269" s="25">
        <v>0</v>
      </c>
    </row>
    <row r="1270" spans="1:3" ht="17.100000000000001" customHeight="1">
      <c r="A1270" s="24">
        <v>2200402</v>
      </c>
      <c r="B1270" s="24" t="s">
        <v>763</v>
      </c>
      <c r="C1270" s="25">
        <v>0</v>
      </c>
    </row>
    <row r="1271" spans="1:3" ht="17.100000000000001" customHeight="1">
      <c r="A1271" s="24">
        <v>2200403</v>
      </c>
      <c r="B1271" s="24" t="s">
        <v>764</v>
      </c>
      <c r="C1271" s="25">
        <v>0</v>
      </c>
    </row>
    <row r="1272" spans="1:3" ht="17.100000000000001" customHeight="1">
      <c r="A1272" s="24">
        <v>2200404</v>
      </c>
      <c r="B1272" s="24" t="s">
        <v>1739</v>
      </c>
      <c r="C1272" s="25">
        <v>3</v>
      </c>
    </row>
    <row r="1273" spans="1:3" ht="17.100000000000001" customHeight="1">
      <c r="A1273" s="24">
        <v>2200405</v>
      </c>
      <c r="B1273" s="24" t="s">
        <v>1740</v>
      </c>
      <c r="C1273" s="25">
        <v>0</v>
      </c>
    </row>
    <row r="1274" spans="1:3" ht="17.100000000000001" customHeight="1">
      <c r="A1274" s="24">
        <v>2200406</v>
      </c>
      <c r="B1274" s="24" t="s">
        <v>1741</v>
      </c>
      <c r="C1274" s="25">
        <v>0</v>
      </c>
    </row>
    <row r="1275" spans="1:3" ht="17.100000000000001" customHeight="1">
      <c r="A1275" s="24">
        <v>2200407</v>
      </c>
      <c r="B1275" s="24" t="s">
        <v>1742</v>
      </c>
      <c r="C1275" s="25">
        <v>0</v>
      </c>
    </row>
    <row r="1276" spans="1:3" ht="17.100000000000001" customHeight="1">
      <c r="A1276" s="24">
        <v>2200408</v>
      </c>
      <c r="B1276" s="24" t="s">
        <v>1743</v>
      </c>
      <c r="C1276" s="25">
        <v>0</v>
      </c>
    </row>
    <row r="1277" spans="1:3" ht="17.100000000000001" customHeight="1">
      <c r="A1277" s="24">
        <v>2200409</v>
      </c>
      <c r="B1277" s="24" t="s">
        <v>1744</v>
      </c>
      <c r="C1277" s="25">
        <v>0</v>
      </c>
    </row>
    <row r="1278" spans="1:3" ht="17.100000000000001" customHeight="1">
      <c r="A1278" s="24">
        <v>2200410</v>
      </c>
      <c r="B1278" s="24" t="s">
        <v>1745</v>
      </c>
      <c r="C1278" s="25">
        <v>0</v>
      </c>
    </row>
    <row r="1279" spans="1:3" ht="17.100000000000001" customHeight="1">
      <c r="A1279" s="24">
        <v>2200450</v>
      </c>
      <c r="B1279" s="24" t="s">
        <v>1746</v>
      </c>
      <c r="C1279" s="25">
        <v>0</v>
      </c>
    </row>
    <row r="1280" spans="1:3" ht="17.100000000000001" customHeight="1">
      <c r="A1280" s="24">
        <v>2200499</v>
      </c>
      <c r="B1280" s="24" t="s">
        <v>1747</v>
      </c>
      <c r="C1280" s="25">
        <v>0</v>
      </c>
    </row>
    <row r="1281" spans="1:3" ht="17.100000000000001" customHeight="1">
      <c r="A1281" s="24">
        <v>22005</v>
      </c>
      <c r="B1281" s="33" t="s">
        <v>1748</v>
      </c>
      <c r="C1281" s="19">
        <f>SUM(C1282:C1295)</f>
        <v>0</v>
      </c>
    </row>
    <row r="1282" spans="1:3" ht="17.100000000000001" customHeight="1">
      <c r="A1282" s="24">
        <v>2200501</v>
      </c>
      <c r="B1282" s="24" t="s">
        <v>762</v>
      </c>
      <c r="C1282" s="25">
        <v>0</v>
      </c>
    </row>
    <row r="1283" spans="1:3" ht="17.100000000000001" customHeight="1">
      <c r="A1283" s="24">
        <v>2200502</v>
      </c>
      <c r="B1283" s="24" t="s">
        <v>763</v>
      </c>
      <c r="C1283" s="25">
        <v>0</v>
      </c>
    </row>
    <row r="1284" spans="1:3" ht="17.100000000000001" customHeight="1">
      <c r="A1284" s="24">
        <v>2200503</v>
      </c>
      <c r="B1284" s="24" t="s">
        <v>764</v>
      </c>
      <c r="C1284" s="25">
        <v>0</v>
      </c>
    </row>
    <row r="1285" spans="1:3" ht="17.100000000000001" customHeight="1">
      <c r="A1285" s="24">
        <v>2200504</v>
      </c>
      <c r="B1285" s="24" t="s">
        <v>1749</v>
      </c>
      <c r="C1285" s="25">
        <v>0</v>
      </c>
    </row>
    <row r="1286" spans="1:3" ht="17.100000000000001" customHeight="1">
      <c r="A1286" s="24">
        <v>2200506</v>
      </c>
      <c r="B1286" s="24" t="s">
        <v>1750</v>
      </c>
      <c r="C1286" s="25">
        <v>0</v>
      </c>
    </row>
    <row r="1287" spans="1:3" ht="17.100000000000001" customHeight="1">
      <c r="A1287" s="24">
        <v>2200507</v>
      </c>
      <c r="B1287" s="24" t="s">
        <v>1751</v>
      </c>
      <c r="C1287" s="25">
        <v>0</v>
      </c>
    </row>
    <row r="1288" spans="1:3" ht="17.100000000000001" customHeight="1">
      <c r="A1288" s="24">
        <v>2200508</v>
      </c>
      <c r="B1288" s="24" t="s">
        <v>1752</v>
      </c>
      <c r="C1288" s="25">
        <v>0</v>
      </c>
    </row>
    <row r="1289" spans="1:3" ht="17.100000000000001" customHeight="1">
      <c r="A1289" s="24">
        <v>2200509</v>
      </c>
      <c r="B1289" s="24" t="s">
        <v>1753</v>
      </c>
      <c r="C1289" s="25">
        <v>0</v>
      </c>
    </row>
    <row r="1290" spans="1:3" ht="17.100000000000001" customHeight="1">
      <c r="A1290" s="24">
        <v>2200510</v>
      </c>
      <c r="B1290" s="24" t="s">
        <v>1754</v>
      </c>
      <c r="C1290" s="25">
        <v>0</v>
      </c>
    </row>
    <row r="1291" spans="1:3" ht="17.100000000000001" customHeight="1">
      <c r="A1291" s="24">
        <v>2200511</v>
      </c>
      <c r="B1291" s="24" t="s">
        <v>1755</v>
      </c>
      <c r="C1291" s="25">
        <v>0</v>
      </c>
    </row>
    <row r="1292" spans="1:3" ht="17.100000000000001" customHeight="1">
      <c r="A1292" s="24">
        <v>2200512</v>
      </c>
      <c r="B1292" s="24" t="s">
        <v>1756</v>
      </c>
      <c r="C1292" s="25">
        <v>0</v>
      </c>
    </row>
    <row r="1293" spans="1:3" ht="17.100000000000001" customHeight="1">
      <c r="A1293" s="24">
        <v>2200513</v>
      </c>
      <c r="B1293" s="24" t="s">
        <v>1757</v>
      </c>
      <c r="C1293" s="25">
        <v>0</v>
      </c>
    </row>
    <row r="1294" spans="1:3" ht="17.100000000000001" customHeight="1">
      <c r="A1294" s="24">
        <v>2200514</v>
      </c>
      <c r="B1294" s="24" t="s">
        <v>1758</v>
      </c>
      <c r="C1294" s="25">
        <v>0</v>
      </c>
    </row>
    <row r="1295" spans="1:3" ht="17.100000000000001" customHeight="1">
      <c r="A1295" s="24">
        <v>2200599</v>
      </c>
      <c r="B1295" s="24" t="s">
        <v>1759</v>
      </c>
      <c r="C1295" s="25">
        <v>0</v>
      </c>
    </row>
    <row r="1296" spans="1:3" ht="17.100000000000001" customHeight="1">
      <c r="A1296" s="24">
        <v>22099</v>
      </c>
      <c r="B1296" s="33" t="s">
        <v>1760</v>
      </c>
      <c r="C1296" s="19">
        <f>C1297</f>
        <v>0</v>
      </c>
    </row>
    <row r="1297" spans="1:3" ht="17.100000000000001" customHeight="1">
      <c r="A1297" s="24">
        <v>2209901</v>
      </c>
      <c r="B1297" s="24" t="s">
        <v>1761</v>
      </c>
      <c r="C1297" s="25">
        <v>0</v>
      </c>
    </row>
    <row r="1298" spans="1:3" ht="17.100000000000001" customHeight="1">
      <c r="A1298" s="24">
        <v>221</v>
      </c>
      <c r="B1298" s="33" t="s">
        <v>1762</v>
      </c>
      <c r="C1298" s="19">
        <f>SUM(C1299,C1308,C1312)</f>
        <v>2949</v>
      </c>
    </row>
    <row r="1299" spans="1:3" ht="17.100000000000001" customHeight="1">
      <c r="A1299" s="24">
        <v>22101</v>
      </c>
      <c r="B1299" s="33" t="s">
        <v>1763</v>
      </c>
      <c r="C1299" s="19">
        <f>SUM(C1300:C1307)</f>
        <v>123</v>
      </c>
    </row>
    <row r="1300" spans="1:3" ht="17.100000000000001" customHeight="1">
      <c r="A1300" s="24">
        <v>2210101</v>
      </c>
      <c r="B1300" s="24" t="s">
        <v>1764</v>
      </c>
      <c r="C1300" s="25">
        <v>0</v>
      </c>
    </row>
    <row r="1301" spans="1:3" ht="17.100000000000001" customHeight="1">
      <c r="A1301" s="24">
        <v>2210102</v>
      </c>
      <c r="B1301" s="24" t="s">
        <v>1765</v>
      </c>
      <c r="C1301" s="25">
        <v>0</v>
      </c>
    </row>
    <row r="1302" spans="1:3" ht="17.100000000000001" customHeight="1">
      <c r="A1302" s="24">
        <v>2210103</v>
      </c>
      <c r="B1302" s="24" t="s">
        <v>1766</v>
      </c>
      <c r="C1302" s="25">
        <v>0</v>
      </c>
    </row>
    <row r="1303" spans="1:3" ht="17.100000000000001" customHeight="1">
      <c r="A1303" s="24">
        <v>2210104</v>
      </c>
      <c r="B1303" s="24" t="s">
        <v>1767</v>
      </c>
      <c r="C1303" s="25">
        <v>0</v>
      </c>
    </row>
    <row r="1304" spans="1:3" ht="17.100000000000001" customHeight="1">
      <c r="A1304" s="24">
        <v>2210105</v>
      </c>
      <c r="B1304" s="24" t="s">
        <v>1768</v>
      </c>
      <c r="C1304" s="25">
        <v>22</v>
      </c>
    </row>
    <row r="1305" spans="1:3" ht="17.100000000000001" customHeight="1">
      <c r="A1305" s="24">
        <v>2210106</v>
      </c>
      <c r="B1305" s="24" t="s">
        <v>1769</v>
      </c>
      <c r="C1305" s="25">
        <v>0</v>
      </c>
    </row>
    <row r="1306" spans="1:3" ht="17.100000000000001" customHeight="1">
      <c r="A1306" s="24">
        <v>2210107</v>
      </c>
      <c r="B1306" s="24" t="s">
        <v>1770</v>
      </c>
      <c r="C1306" s="25">
        <v>0</v>
      </c>
    </row>
    <row r="1307" spans="1:3" ht="17.100000000000001" customHeight="1">
      <c r="A1307" s="24">
        <v>2210199</v>
      </c>
      <c r="B1307" s="24" t="s">
        <v>1771</v>
      </c>
      <c r="C1307" s="25">
        <v>101</v>
      </c>
    </row>
    <row r="1308" spans="1:3" ht="17.100000000000001" customHeight="1">
      <c r="A1308" s="24">
        <v>22102</v>
      </c>
      <c r="B1308" s="33" t="s">
        <v>1772</v>
      </c>
      <c r="C1308" s="19">
        <f>SUM(C1309:C1311)</f>
        <v>2826</v>
      </c>
    </row>
    <row r="1309" spans="1:3" ht="17.100000000000001" customHeight="1">
      <c r="A1309" s="24">
        <v>2210201</v>
      </c>
      <c r="B1309" s="24" t="s">
        <v>1773</v>
      </c>
      <c r="C1309" s="25">
        <v>2826</v>
      </c>
    </row>
    <row r="1310" spans="1:3" ht="17.100000000000001" customHeight="1">
      <c r="A1310" s="24">
        <v>2210202</v>
      </c>
      <c r="B1310" s="24" t="s">
        <v>1774</v>
      </c>
      <c r="C1310" s="25">
        <v>0</v>
      </c>
    </row>
    <row r="1311" spans="1:3" ht="17.100000000000001" customHeight="1">
      <c r="A1311" s="24">
        <v>2210203</v>
      </c>
      <c r="B1311" s="24" t="s">
        <v>1775</v>
      </c>
      <c r="C1311" s="25">
        <v>0</v>
      </c>
    </row>
    <row r="1312" spans="1:3" ht="17.100000000000001" customHeight="1">
      <c r="A1312" s="24">
        <v>22103</v>
      </c>
      <c r="B1312" s="33" t="s">
        <v>1776</v>
      </c>
      <c r="C1312" s="19">
        <f>SUM(C1313:C1315)</f>
        <v>0</v>
      </c>
    </row>
    <row r="1313" spans="1:3" ht="17.100000000000001" customHeight="1">
      <c r="A1313" s="24">
        <v>2210301</v>
      </c>
      <c r="B1313" s="24" t="s">
        <v>1777</v>
      </c>
      <c r="C1313" s="25">
        <v>0</v>
      </c>
    </row>
    <row r="1314" spans="1:3" ht="17.100000000000001" customHeight="1">
      <c r="A1314" s="24">
        <v>2210302</v>
      </c>
      <c r="B1314" s="24" t="s">
        <v>1778</v>
      </c>
      <c r="C1314" s="25">
        <v>0</v>
      </c>
    </row>
    <row r="1315" spans="1:3" ht="17.100000000000001" customHeight="1">
      <c r="A1315" s="24">
        <v>2210399</v>
      </c>
      <c r="B1315" s="24" t="s">
        <v>1779</v>
      </c>
      <c r="C1315" s="25">
        <v>0</v>
      </c>
    </row>
    <row r="1316" spans="1:3" ht="17.100000000000001" customHeight="1">
      <c r="A1316" s="24">
        <v>222</v>
      </c>
      <c r="B1316" s="33" t="s">
        <v>1780</v>
      </c>
      <c r="C1316" s="19">
        <f>SUM(C1317,C1332,C1346,C1351,C1357)</f>
        <v>1718</v>
      </c>
    </row>
    <row r="1317" spans="1:3" ht="17.100000000000001" customHeight="1">
      <c r="A1317" s="24">
        <v>22201</v>
      </c>
      <c r="B1317" s="33" t="s">
        <v>1781</v>
      </c>
      <c r="C1317" s="19">
        <f>SUM(C1318:C1331)</f>
        <v>560</v>
      </c>
    </row>
    <row r="1318" spans="1:3" ht="17.100000000000001" customHeight="1">
      <c r="A1318" s="24">
        <v>2220101</v>
      </c>
      <c r="B1318" s="24" t="s">
        <v>762</v>
      </c>
      <c r="C1318" s="25">
        <v>0</v>
      </c>
    </row>
    <row r="1319" spans="1:3" ht="17.100000000000001" customHeight="1">
      <c r="A1319" s="24">
        <v>2220102</v>
      </c>
      <c r="B1319" s="24" t="s">
        <v>763</v>
      </c>
      <c r="C1319" s="25">
        <v>0</v>
      </c>
    </row>
    <row r="1320" spans="1:3" ht="17.100000000000001" customHeight="1">
      <c r="A1320" s="24">
        <v>2220103</v>
      </c>
      <c r="B1320" s="24" t="s">
        <v>764</v>
      </c>
      <c r="C1320" s="25">
        <v>0</v>
      </c>
    </row>
    <row r="1321" spans="1:3" ht="17.100000000000001" customHeight="1">
      <c r="A1321" s="24">
        <v>2220104</v>
      </c>
      <c r="B1321" s="24" t="s">
        <v>1782</v>
      </c>
      <c r="C1321" s="25">
        <v>0</v>
      </c>
    </row>
    <row r="1322" spans="1:3" ht="17.100000000000001" customHeight="1">
      <c r="A1322" s="24">
        <v>2220105</v>
      </c>
      <c r="B1322" s="24" t="s">
        <v>1783</v>
      </c>
      <c r="C1322" s="25">
        <v>0</v>
      </c>
    </row>
    <row r="1323" spans="1:3" ht="17.100000000000001" customHeight="1">
      <c r="A1323" s="24">
        <v>2220106</v>
      </c>
      <c r="B1323" s="24" t="s">
        <v>1784</v>
      </c>
      <c r="C1323" s="25">
        <v>0</v>
      </c>
    </row>
    <row r="1324" spans="1:3" ht="17.100000000000001" customHeight="1">
      <c r="A1324" s="24">
        <v>2220107</v>
      </c>
      <c r="B1324" s="24" t="s">
        <v>1785</v>
      </c>
      <c r="C1324" s="25">
        <v>0</v>
      </c>
    </row>
    <row r="1325" spans="1:3" ht="17.100000000000001" customHeight="1">
      <c r="A1325" s="24">
        <v>2220112</v>
      </c>
      <c r="B1325" s="24" t="s">
        <v>1786</v>
      </c>
      <c r="C1325" s="25">
        <v>0</v>
      </c>
    </row>
    <row r="1326" spans="1:3" ht="17.100000000000001" customHeight="1">
      <c r="A1326" s="24">
        <v>2220113</v>
      </c>
      <c r="B1326" s="24" t="s">
        <v>1787</v>
      </c>
      <c r="C1326" s="25">
        <v>20</v>
      </c>
    </row>
    <row r="1327" spans="1:3" ht="17.100000000000001" customHeight="1">
      <c r="A1327" s="24">
        <v>2220114</v>
      </c>
      <c r="B1327" s="24" t="s">
        <v>1788</v>
      </c>
      <c r="C1327" s="25">
        <v>0</v>
      </c>
    </row>
    <row r="1328" spans="1:3" ht="17.100000000000001" customHeight="1">
      <c r="A1328" s="24">
        <v>2220115</v>
      </c>
      <c r="B1328" s="24" t="s">
        <v>1789</v>
      </c>
      <c r="C1328" s="25">
        <v>0</v>
      </c>
    </row>
    <row r="1329" spans="1:3" ht="17.100000000000001" customHeight="1">
      <c r="A1329" s="24">
        <v>2220118</v>
      </c>
      <c r="B1329" s="24" t="s">
        <v>1790</v>
      </c>
      <c r="C1329" s="25">
        <v>0</v>
      </c>
    </row>
    <row r="1330" spans="1:3" ht="17.100000000000001" customHeight="1">
      <c r="A1330" s="24">
        <v>2220150</v>
      </c>
      <c r="B1330" s="24" t="s">
        <v>771</v>
      </c>
      <c r="C1330" s="25">
        <v>0</v>
      </c>
    </row>
    <row r="1331" spans="1:3" ht="17.100000000000001" customHeight="1">
      <c r="A1331" s="24">
        <v>2220199</v>
      </c>
      <c r="B1331" s="24" t="s">
        <v>1791</v>
      </c>
      <c r="C1331" s="25">
        <v>540</v>
      </c>
    </row>
    <row r="1332" spans="1:3" ht="17.100000000000001" customHeight="1">
      <c r="A1332" s="24">
        <v>22202</v>
      </c>
      <c r="B1332" s="33" t="s">
        <v>1792</v>
      </c>
      <c r="C1332" s="19">
        <f>SUM(C1333:C1345)</f>
        <v>0</v>
      </c>
    </row>
    <row r="1333" spans="1:3" ht="17.100000000000001" customHeight="1">
      <c r="A1333" s="24">
        <v>2220201</v>
      </c>
      <c r="B1333" s="24" t="s">
        <v>762</v>
      </c>
      <c r="C1333" s="25">
        <v>0</v>
      </c>
    </row>
    <row r="1334" spans="1:3" ht="17.100000000000001" customHeight="1">
      <c r="A1334" s="24">
        <v>2220202</v>
      </c>
      <c r="B1334" s="24" t="s">
        <v>763</v>
      </c>
      <c r="C1334" s="25">
        <v>0</v>
      </c>
    </row>
    <row r="1335" spans="1:3" ht="17.100000000000001" customHeight="1">
      <c r="A1335" s="24">
        <v>2220203</v>
      </c>
      <c r="B1335" s="24" t="s">
        <v>764</v>
      </c>
      <c r="C1335" s="25">
        <v>0</v>
      </c>
    </row>
    <row r="1336" spans="1:3" ht="17.100000000000001" customHeight="1">
      <c r="A1336" s="24">
        <v>2220204</v>
      </c>
      <c r="B1336" s="24" t="s">
        <v>1793</v>
      </c>
      <c r="C1336" s="25">
        <v>0</v>
      </c>
    </row>
    <row r="1337" spans="1:3" ht="17.100000000000001" customHeight="1">
      <c r="A1337" s="24">
        <v>2220205</v>
      </c>
      <c r="B1337" s="24" t="s">
        <v>1794</v>
      </c>
      <c r="C1337" s="25">
        <v>0</v>
      </c>
    </row>
    <row r="1338" spans="1:3" ht="17.100000000000001" customHeight="1">
      <c r="A1338" s="24">
        <v>2220206</v>
      </c>
      <c r="B1338" s="24" t="s">
        <v>1795</v>
      </c>
      <c r="C1338" s="25">
        <v>0</v>
      </c>
    </row>
    <row r="1339" spans="1:3" ht="17.100000000000001" customHeight="1">
      <c r="A1339" s="24">
        <v>2220207</v>
      </c>
      <c r="B1339" s="24" t="s">
        <v>1796</v>
      </c>
      <c r="C1339" s="25">
        <v>0</v>
      </c>
    </row>
    <row r="1340" spans="1:3" ht="17.100000000000001" customHeight="1">
      <c r="A1340" s="24">
        <v>2220209</v>
      </c>
      <c r="B1340" s="24" t="s">
        <v>1797</v>
      </c>
      <c r="C1340" s="25">
        <v>0</v>
      </c>
    </row>
    <row r="1341" spans="1:3" ht="17.100000000000001" customHeight="1">
      <c r="A1341" s="24">
        <v>2220210</v>
      </c>
      <c r="B1341" s="24" t="s">
        <v>1798</v>
      </c>
      <c r="C1341" s="25">
        <v>0</v>
      </c>
    </row>
    <row r="1342" spans="1:3" ht="17.100000000000001" customHeight="1">
      <c r="A1342" s="24">
        <v>2220211</v>
      </c>
      <c r="B1342" s="24" t="s">
        <v>1799</v>
      </c>
      <c r="C1342" s="25">
        <v>0</v>
      </c>
    </row>
    <row r="1343" spans="1:3" ht="17.100000000000001" customHeight="1">
      <c r="A1343" s="24">
        <v>2220212</v>
      </c>
      <c r="B1343" s="24" t="s">
        <v>1800</v>
      </c>
      <c r="C1343" s="25">
        <v>0</v>
      </c>
    </row>
    <row r="1344" spans="1:3" ht="17.100000000000001" customHeight="1">
      <c r="A1344" s="24">
        <v>2220250</v>
      </c>
      <c r="B1344" s="24" t="s">
        <v>771</v>
      </c>
      <c r="C1344" s="25">
        <v>0</v>
      </c>
    </row>
    <row r="1345" spans="1:3" ht="17.100000000000001" customHeight="1">
      <c r="A1345" s="24">
        <v>2220299</v>
      </c>
      <c r="B1345" s="24" t="s">
        <v>1801</v>
      </c>
      <c r="C1345" s="25">
        <v>0</v>
      </c>
    </row>
    <row r="1346" spans="1:3" ht="17.100000000000001" customHeight="1">
      <c r="A1346" s="24">
        <v>22203</v>
      </c>
      <c r="B1346" s="33" t="s">
        <v>1802</v>
      </c>
      <c r="C1346" s="19">
        <f>SUM(C1347:C1350)</f>
        <v>0</v>
      </c>
    </row>
    <row r="1347" spans="1:3" ht="17.100000000000001" customHeight="1">
      <c r="A1347" s="24">
        <v>2220301</v>
      </c>
      <c r="B1347" s="24" t="s">
        <v>1803</v>
      </c>
      <c r="C1347" s="25">
        <v>0</v>
      </c>
    </row>
    <row r="1348" spans="1:3" ht="17.100000000000001" customHeight="1">
      <c r="A1348" s="24">
        <v>2220303</v>
      </c>
      <c r="B1348" s="24" t="s">
        <v>1804</v>
      </c>
      <c r="C1348" s="25">
        <v>0</v>
      </c>
    </row>
    <row r="1349" spans="1:3" ht="17.100000000000001" customHeight="1">
      <c r="A1349" s="24">
        <v>2220304</v>
      </c>
      <c r="B1349" s="24" t="s">
        <v>1805</v>
      </c>
      <c r="C1349" s="25">
        <v>0</v>
      </c>
    </row>
    <row r="1350" spans="1:3" ht="17.100000000000001" customHeight="1">
      <c r="A1350" s="24">
        <v>2220399</v>
      </c>
      <c r="B1350" s="24" t="s">
        <v>1806</v>
      </c>
      <c r="C1350" s="25">
        <v>0</v>
      </c>
    </row>
    <row r="1351" spans="1:3" ht="17.100000000000001" customHeight="1">
      <c r="A1351" s="24">
        <v>22204</v>
      </c>
      <c r="B1351" s="33" t="s">
        <v>1807</v>
      </c>
      <c r="C1351" s="19">
        <f>SUM(C1352:C1356)</f>
        <v>155</v>
      </c>
    </row>
    <row r="1352" spans="1:3" ht="17.100000000000001" customHeight="1">
      <c r="A1352" s="24">
        <v>2220401</v>
      </c>
      <c r="B1352" s="24" t="s">
        <v>1808</v>
      </c>
      <c r="C1352" s="25">
        <v>155</v>
      </c>
    </row>
    <row r="1353" spans="1:3" ht="17.100000000000001" customHeight="1">
      <c r="A1353" s="24">
        <v>2220402</v>
      </c>
      <c r="B1353" s="24" t="s">
        <v>1809</v>
      </c>
      <c r="C1353" s="25">
        <v>0</v>
      </c>
    </row>
    <row r="1354" spans="1:3" ht="17.100000000000001" customHeight="1">
      <c r="A1354" s="24">
        <v>2220403</v>
      </c>
      <c r="B1354" s="24" t="s">
        <v>1810</v>
      </c>
      <c r="C1354" s="25">
        <v>0</v>
      </c>
    </row>
    <row r="1355" spans="1:3" ht="17.100000000000001" customHeight="1">
      <c r="A1355" s="24">
        <v>2220404</v>
      </c>
      <c r="B1355" s="24" t="s">
        <v>1811</v>
      </c>
      <c r="C1355" s="25">
        <v>0</v>
      </c>
    </row>
    <row r="1356" spans="1:3" ht="17.100000000000001" customHeight="1">
      <c r="A1356" s="24">
        <v>2220499</v>
      </c>
      <c r="B1356" s="24" t="s">
        <v>1812</v>
      </c>
      <c r="C1356" s="25">
        <v>0</v>
      </c>
    </row>
    <row r="1357" spans="1:3" ht="17.100000000000001" customHeight="1">
      <c r="A1357" s="24">
        <v>22205</v>
      </c>
      <c r="B1357" s="33" t="s">
        <v>1813</v>
      </c>
      <c r="C1357" s="19">
        <f>SUM(C1358:C1368)</f>
        <v>1003</v>
      </c>
    </row>
    <row r="1358" spans="1:3" ht="17.100000000000001" customHeight="1">
      <c r="A1358" s="24">
        <v>2220501</v>
      </c>
      <c r="B1358" s="24" t="s">
        <v>1814</v>
      </c>
      <c r="C1358" s="25">
        <v>0</v>
      </c>
    </row>
    <row r="1359" spans="1:3" ht="17.100000000000001" customHeight="1">
      <c r="A1359" s="24">
        <v>2220502</v>
      </c>
      <c r="B1359" s="24" t="s">
        <v>1815</v>
      </c>
      <c r="C1359" s="25">
        <v>0</v>
      </c>
    </row>
    <row r="1360" spans="1:3" ht="17.100000000000001" customHeight="1">
      <c r="A1360" s="24">
        <v>2220503</v>
      </c>
      <c r="B1360" s="24" t="s">
        <v>1816</v>
      </c>
      <c r="C1360" s="25">
        <v>0</v>
      </c>
    </row>
    <row r="1361" spans="1:3" ht="17.100000000000001" customHeight="1">
      <c r="A1361" s="24">
        <v>2220504</v>
      </c>
      <c r="B1361" s="24" t="s">
        <v>1817</v>
      </c>
      <c r="C1361" s="25">
        <v>1003</v>
      </c>
    </row>
    <row r="1362" spans="1:3" ht="17.100000000000001" customHeight="1">
      <c r="A1362" s="24">
        <v>2220505</v>
      </c>
      <c r="B1362" s="24" t="s">
        <v>1818</v>
      </c>
      <c r="C1362" s="25">
        <v>0</v>
      </c>
    </row>
    <row r="1363" spans="1:3" ht="17.100000000000001" customHeight="1">
      <c r="A1363" s="24">
        <v>2220506</v>
      </c>
      <c r="B1363" s="24" t="s">
        <v>1819</v>
      </c>
      <c r="C1363" s="25">
        <v>0</v>
      </c>
    </row>
    <row r="1364" spans="1:3" ht="17.100000000000001" customHeight="1">
      <c r="A1364" s="24">
        <v>2220507</v>
      </c>
      <c r="B1364" s="24" t="s">
        <v>1820</v>
      </c>
      <c r="C1364" s="25">
        <v>0</v>
      </c>
    </row>
    <row r="1365" spans="1:3" ht="17.100000000000001" customHeight="1">
      <c r="A1365" s="24">
        <v>2220508</v>
      </c>
      <c r="B1365" s="24" t="s">
        <v>1821</v>
      </c>
      <c r="C1365" s="25">
        <v>0</v>
      </c>
    </row>
    <row r="1366" spans="1:3" ht="17.100000000000001" customHeight="1">
      <c r="A1366" s="24">
        <v>2220509</v>
      </c>
      <c r="B1366" s="24" t="s">
        <v>1822</v>
      </c>
      <c r="C1366" s="25">
        <v>0</v>
      </c>
    </row>
    <row r="1367" spans="1:3" ht="17.100000000000001" customHeight="1">
      <c r="A1367" s="24">
        <v>2220510</v>
      </c>
      <c r="B1367" s="24" t="s">
        <v>1823</v>
      </c>
      <c r="C1367" s="25">
        <v>0</v>
      </c>
    </row>
    <row r="1368" spans="1:3" ht="17.100000000000001" customHeight="1">
      <c r="A1368" s="24">
        <v>2220599</v>
      </c>
      <c r="B1368" s="24" t="s">
        <v>1824</v>
      </c>
      <c r="C1368" s="25">
        <v>0</v>
      </c>
    </row>
    <row r="1369" spans="1:3" ht="17.100000000000001" customHeight="1">
      <c r="A1369" s="24">
        <v>229</v>
      </c>
      <c r="B1369" s="33" t="s">
        <v>1825</v>
      </c>
      <c r="C1369" s="19">
        <f>C1370</f>
        <v>51</v>
      </c>
    </row>
    <row r="1370" spans="1:3" ht="17.100000000000001" customHeight="1">
      <c r="A1370" s="24">
        <v>22999</v>
      </c>
      <c r="B1370" s="33" t="s">
        <v>1826</v>
      </c>
      <c r="C1370" s="19">
        <f>C1371</f>
        <v>51</v>
      </c>
    </row>
    <row r="1371" spans="1:3" ht="17.100000000000001" customHeight="1">
      <c r="A1371" s="24">
        <v>2299901</v>
      </c>
      <c r="B1371" s="24" t="s">
        <v>1827</v>
      </c>
      <c r="C1371" s="25">
        <v>51</v>
      </c>
    </row>
    <row r="1372" spans="1:3" ht="17.100000000000001" customHeight="1">
      <c r="A1372" s="24">
        <v>232</v>
      </c>
      <c r="B1372" s="33" t="s">
        <v>1828</v>
      </c>
      <c r="C1372" s="19">
        <f>SUM(C1373,C1374,C1375)</f>
        <v>2963</v>
      </c>
    </row>
    <row r="1373" spans="1:3" ht="17.100000000000001" customHeight="1">
      <c r="A1373" s="24">
        <v>23201</v>
      </c>
      <c r="B1373" s="33" t="s">
        <v>1829</v>
      </c>
      <c r="C1373" s="25">
        <v>0</v>
      </c>
    </row>
    <row r="1374" spans="1:3" ht="17.100000000000001" customHeight="1">
      <c r="A1374" s="24">
        <v>23202</v>
      </c>
      <c r="B1374" s="33" t="s">
        <v>1830</v>
      </c>
      <c r="C1374" s="25">
        <v>0</v>
      </c>
    </row>
    <row r="1375" spans="1:3" ht="17.100000000000001" customHeight="1">
      <c r="A1375" s="24">
        <v>23203</v>
      </c>
      <c r="B1375" s="33" t="s">
        <v>1831</v>
      </c>
      <c r="C1375" s="19">
        <f>SUM(C1376:C1379)</f>
        <v>2963</v>
      </c>
    </row>
    <row r="1376" spans="1:3" ht="17.25" customHeight="1">
      <c r="A1376" s="24">
        <v>2320301</v>
      </c>
      <c r="B1376" s="24" t="s">
        <v>1832</v>
      </c>
      <c r="C1376" s="25">
        <v>2963</v>
      </c>
    </row>
    <row r="1377" spans="1:3" ht="17.100000000000001" customHeight="1">
      <c r="A1377" s="24">
        <v>2320302</v>
      </c>
      <c r="B1377" s="24" t="s">
        <v>1833</v>
      </c>
      <c r="C1377" s="25">
        <v>0</v>
      </c>
    </row>
    <row r="1378" spans="1:3" ht="17.100000000000001" customHeight="1">
      <c r="A1378" s="24">
        <v>2320303</v>
      </c>
      <c r="B1378" s="24" t="s">
        <v>1834</v>
      </c>
      <c r="C1378" s="25">
        <v>0</v>
      </c>
    </row>
    <row r="1379" spans="1:3" ht="17.100000000000001" customHeight="1">
      <c r="A1379" s="24">
        <v>2320304</v>
      </c>
      <c r="B1379" s="24" t="s">
        <v>1835</v>
      </c>
      <c r="C1379" s="25">
        <v>0</v>
      </c>
    </row>
    <row r="1380" spans="1:3" ht="17.100000000000001" customHeight="1">
      <c r="A1380" s="24">
        <v>233</v>
      </c>
      <c r="B1380" s="33" t="s">
        <v>1836</v>
      </c>
      <c r="C1380" s="19">
        <f>C1381+C1382+C1383</f>
        <v>0</v>
      </c>
    </row>
    <row r="1381" spans="1:3" ht="17.100000000000001" customHeight="1">
      <c r="A1381" s="24">
        <v>23301</v>
      </c>
      <c r="B1381" s="33" t="s">
        <v>1837</v>
      </c>
      <c r="C1381" s="25">
        <v>0</v>
      </c>
    </row>
    <row r="1382" spans="1:3" ht="17.100000000000001" customHeight="1">
      <c r="A1382" s="24">
        <v>23302</v>
      </c>
      <c r="B1382" s="33" t="s">
        <v>1838</v>
      </c>
      <c r="C1382" s="25">
        <v>0</v>
      </c>
    </row>
    <row r="1383" spans="1:3" ht="17.100000000000001" customHeight="1">
      <c r="A1383" s="24">
        <v>23303</v>
      </c>
      <c r="B1383" s="33" t="s">
        <v>1839</v>
      </c>
      <c r="C1383" s="25">
        <v>0</v>
      </c>
    </row>
  </sheetData>
  <mergeCells count="2">
    <mergeCell ref="A1:C1"/>
    <mergeCell ref="A3:C3"/>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5.xml><?xml version="1.0" encoding="utf-8"?>
<worksheet xmlns="http://schemas.openxmlformats.org/spreadsheetml/2006/main" xmlns:r="http://schemas.openxmlformats.org/officeDocument/2006/relationships">
  <dimension ref="A1:C1382"/>
  <sheetViews>
    <sheetView showGridLines="0" showZeros="0" workbookViewId="0">
      <selection activeCell="F17" sqref="F17"/>
    </sheetView>
  </sheetViews>
  <sheetFormatPr defaultColWidth="12.19921875" defaultRowHeight="16.95" customHeight="1"/>
  <cols>
    <col min="1" max="1" width="9.8984375" customWidth="1"/>
    <col min="2" max="2" width="54.19921875" customWidth="1"/>
    <col min="3" max="3" width="26" customWidth="1"/>
    <col min="4" max="4" width="12.19921875" customWidth="1"/>
  </cols>
  <sheetData>
    <row r="1" spans="1:3" ht="34.049999999999997" customHeight="1">
      <c r="A1" s="98" t="s">
        <v>1840</v>
      </c>
      <c r="B1" s="98"/>
      <c r="C1" s="98"/>
    </row>
    <row r="2" spans="1:3" ht="16.95" customHeight="1">
      <c r="A2" s="99" t="s">
        <v>758</v>
      </c>
      <c r="B2" s="99"/>
      <c r="C2" s="99"/>
    </row>
    <row r="3" spans="1:3" ht="17.25" customHeight="1">
      <c r="A3" s="16" t="s">
        <v>22</v>
      </c>
      <c r="B3" s="16" t="s">
        <v>23</v>
      </c>
      <c r="C3" s="16" t="s">
        <v>24</v>
      </c>
    </row>
    <row r="4" spans="1:3" ht="16.95" customHeight="1">
      <c r="A4" s="24"/>
      <c r="B4" s="16" t="s">
        <v>759</v>
      </c>
      <c r="C4" s="19">
        <f>SUM(C5,C258,C291,C310,C431,C486,C542,C591,C708,C780,C858,C882,C1012,C1076,C1152,C1179,C1208,C1218,C1297,C1315,C1368,C1371,C1379)</f>
        <v>162530</v>
      </c>
    </row>
    <row r="5" spans="1:3" ht="16.95" customHeight="1">
      <c r="A5" s="24">
        <v>201</v>
      </c>
      <c r="B5" s="33" t="s">
        <v>760</v>
      </c>
      <c r="C5" s="19">
        <f>SUM(C6,C18,C27,C39,C51,C62,C73,C85,C94,C104,C119,C128,C139,C151,C161,C174,C181,C188,C197,C203,C210,C218,C225,C231,C237,C243,C249,C255)</f>
        <v>12829</v>
      </c>
    </row>
    <row r="6" spans="1:3" ht="16.95" customHeight="1">
      <c r="A6" s="24">
        <v>20101</v>
      </c>
      <c r="B6" s="33" t="s">
        <v>761</v>
      </c>
      <c r="C6" s="19">
        <f>SUM(C7:C17)</f>
        <v>530</v>
      </c>
    </row>
    <row r="7" spans="1:3" ht="16.95" customHeight="1">
      <c r="A7" s="24">
        <v>2010101</v>
      </c>
      <c r="B7" s="24" t="s">
        <v>762</v>
      </c>
      <c r="C7" s="25">
        <v>478</v>
      </c>
    </row>
    <row r="8" spans="1:3" ht="16.95" customHeight="1">
      <c r="A8" s="24">
        <v>2010102</v>
      </c>
      <c r="B8" s="24" t="s">
        <v>763</v>
      </c>
      <c r="C8" s="25">
        <v>31</v>
      </c>
    </row>
    <row r="9" spans="1:3" ht="16.95" customHeight="1">
      <c r="A9" s="24">
        <v>2010103</v>
      </c>
      <c r="B9" s="24" t="s">
        <v>764</v>
      </c>
      <c r="C9" s="25">
        <v>0</v>
      </c>
    </row>
    <row r="10" spans="1:3" ht="16.95" customHeight="1">
      <c r="A10" s="24">
        <v>2010104</v>
      </c>
      <c r="B10" s="24" t="s">
        <v>765</v>
      </c>
      <c r="C10" s="25">
        <v>20</v>
      </c>
    </row>
    <row r="11" spans="1:3" ht="16.95" customHeight="1">
      <c r="A11" s="24">
        <v>2010105</v>
      </c>
      <c r="B11" s="24" t="s">
        <v>766</v>
      </c>
      <c r="C11" s="25">
        <v>0</v>
      </c>
    </row>
    <row r="12" spans="1:3" ht="16.95" customHeight="1">
      <c r="A12" s="24">
        <v>2010106</v>
      </c>
      <c r="B12" s="24" t="s">
        <v>767</v>
      </c>
      <c r="C12" s="25">
        <v>0</v>
      </c>
    </row>
    <row r="13" spans="1:3" ht="16.95" customHeight="1">
      <c r="A13" s="24">
        <v>2010107</v>
      </c>
      <c r="B13" s="24" t="s">
        <v>768</v>
      </c>
      <c r="C13" s="25">
        <v>0</v>
      </c>
    </row>
    <row r="14" spans="1:3" ht="16.95" customHeight="1">
      <c r="A14" s="24">
        <v>2010108</v>
      </c>
      <c r="B14" s="24" t="s">
        <v>769</v>
      </c>
      <c r="C14" s="25">
        <v>1</v>
      </c>
    </row>
    <row r="15" spans="1:3" ht="16.95" customHeight="1">
      <c r="A15" s="24">
        <v>2010109</v>
      </c>
      <c r="B15" s="24" t="s">
        <v>770</v>
      </c>
      <c r="C15" s="25">
        <v>0</v>
      </c>
    </row>
    <row r="16" spans="1:3" ht="16.95" customHeight="1">
      <c r="A16" s="24">
        <v>2010150</v>
      </c>
      <c r="B16" s="24" t="s">
        <v>771</v>
      </c>
      <c r="C16" s="25">
        <v>0</v>
      </c>
    </row>
    <row r="17" spans="1:3" ht="16.95" customHeight="1">
      <c r="A17" s="24">
        <v>2010199</v>
      </c>
      <c r="B17" s="24" t="s">
        <v>772</v>
      </c>
      <c r="C17" s="25">
        <v>0</v>
      </c>
    </row>
    <row r="18" spans="1:3" ht="16.95" customHeight="1">
      <c r="A18" s="24">
        <v>20102</v>
      </c>
      <c r="B18" s="33" t="s">
        <v>773</v>
      </c>
      <c r="C18" s="19">
        <f>SUM(C19:C26)</f>
        <v>522</v>
      </c>
    </row>
    <row r="19" spans="1:3" ht="16.95" customHeight="1">
      <c r="A19" s="24">
        <v>2010201</v>
      </c>
      <c r="B19" s="24" t="s">
        <v>762</v>
      </c>
      <c r="C19" s="25">
        <v>472</v>
      </c>
    </row>
    <row r="20" spans="1:3" ht="16.95" customHeight="1">
      <c r="A20" s="24">
        <v>2010202</v>
      </c>
      <c r="B20" s="24" t="s">
        <v>763</v>
      </c>
      <c r="C20" s="25">
        <v>31</v>
      </c>
    </row>
    <row r="21" spans="1:3" ht="16.95" customHeight="1">
      <c r="A21" s="24">
        <v>2010203</v>
      </c>
      <c r="B21" s="24" t="s">
        <v>764</v>
      </c>
      <c r="C21" s="25">
        <v>0</v>
      </c>
    </row>
    <row r="22" spans="1:3" ht="16.95" customHeight="1">
      <c r="A22" s="24">
        <v>2010204</v>
      </c>
      <c r="B22" s="24" t="s">
        <v>774</v>
      </c>
      <c r="C22" s="25">
        <v>18</v>
      </c>
    </row>
    <row r="23" spans="1:3" ht="16.95" customHeight="1">
      <c r="A23" s="24">
        <v>2010205</v>
      </c>
      <c r="B23" s="24" t="s">
        <v>775</v>
      </c>
      <c r="C23" s="25">
        <v>1</v>
      </c>
    </row>
    <row r="24" spans="1:3" ht="16.95" customHeight="1">
      <c r="A24" s="24">
        <v>2010206</v>
      </c>
      <c r="B24" s="24" t="s">
        <v>776</v>
      </c>
      <c r="C24" s="25">
        <v>0</v>
      </c>
    </row>
    <row r="25" spans="1:3" ht="16.95" customHeight="1">
      <c r="A25" s="24">
        <v>2010250</v>
      </c>
      <c r="B25" s="24" t="s">
        <v>771</v>
      </c>
      <c r="C25" s="25">
        <v>0</v>
      </c>
    </row>
    <row r="26" spans="1:3" ht="16.95" customHeight="1">
      <c r="A26" s="24">
        <v>2010299</v>
      </c>
      <c r="B26" s="24" t="s">
        <v>777</v>
      </c>
      <c r="C26" s="25">
        <v>0</v>
      </c>
    </row>
    <row r="27" spans="1:3" ht="16.95" customHeight="1">
      <c r="A27" s="24">
        <v>20103</v>
      </c>
      <c r="B27" s="33" t="s">
        <v>778</v>
      </c>
      <c r="C27" s="19">
        <f>SUM(C28:C38)</f>
        <v>3372</v>
      </c>
    </row>
    <row r="28" spans="1:3" ht="16.95" customHeight="1">
      <c r="A28" s="24">
        <v>2010301</v>
      </c>
      <c r="B28" s="24" t="s">
        <v>762</v>
      </c>
      <c r="C28" s="25">
        <v>1130</v>
      </c>
    </row>
    <row r="29" spans="1:3" ht="16.95" customHeight="1">
      <c r="A29" s="24">
        <v>2010302</v>
      </c>
      <c r="B29" s="24" t="s">
        <v>763</v>
      </c>
      <c r="C29" s="25">
        <v>107</v>
      </c>
    </row>
    <row r="30" spans="1:3" ht="16.95" customHeight="1">
      <c r="A30" s="24">
        <v>2010303</v>
      </c>
      <c r="B30" s="24" t="s">
        <v>764</v>
      </c>
      <c r="C30" s="25">
        <v>1900</v>
      </c>
    </row>
    <row r="31" spans="1:3" ht="16.95" customHeight="1">
      <c r="A31" s="24">
        <v>2010304</v>
      </c>
      <c r="B31" s="24" t="s">
        <v>779</v>
      </c>
      <c r="C31" s="25">
        <v>0</v>
      </c>
    </row>
    <row r="32" spans="1:3" ht="16.95" customHeight="1">
      <c r="A32" s="24">
        <v>2010305</v>
      </c>
      <c r="B32" s="24" t="s">
        <v>780</v>
      </c>
      <c r="C32" s="25">
        <v>0</v>
      </c>
    </row>
    <row r="33" spans="1:3" ht="16.95" customHeight="1">
      <c r="A33" s="24">
        <v>2010306</v>
      </c>
      <c r="B33" s="24" t="s">
        <v>781</v>
      </c>
      <c r="C33" s="25">
        <v>112</v>
      </c>
    </row>
    <row r="34" spans="1:3" ht="16.95" customHeight="1">
      <c r="A34" s="24">
        <v>2010307</v>
      </c>
      <c r="B34" s="24" t="s">
        <v>782</v>
      </c>
      <c r="C34" s="25">
        <v>0</v>
      </c>
    </row>
    <row r="35" spans="1:3" ht="16.95" customHeight="1">
      <c r="A35" s="24">
        <v>2010308</v>
      </c>
      <c r="B35" s="24" t="s">
        <v>783</v>
      </c>
      <c r="C35" s="25">
        <v>50</v>
      </c>
    </row>
    <row r="36" spans="1:3" ht="16.95" customHeight="1">
      <c r="A36" s="24">
        <v>2010309</v>
      </c>
      <c r="B36" s="24" t="s">
        <v>784</v>
      </c>
      <c r="C36" s="25">
        <v>0</v>
      </c>
    </row>
    <row r="37" spans="1:3" ht="16.95" customHeight="1">
      <c r="A37" s="24">
        <v>2010350</v>
      </c>
      <c r="B37" s="24" t="s">
        <v>771</v>
      </c>
      <c r="C37" s="25">
        <v>73</v>
      </c>
    </row>
    <row r="38" spans="1:3" ht="16.95" customHeight="1">
      <c r="A38" s="24">
        <v>2010399</v>
      </c>
      <c r="B38" s="24" t="s">
        <v>785</v>
      </c>
      <c r="C38" s="25">
        <v>0</v>
      </c>
    </row>
    <row r="39" spans="1:3" ht="16.95" customHeight="1">
      <c r="A39" s="24">
        <v>20104</v>
      </c>
      <c r="B39" s="33" t="s">
        <v>786</v>
      </c>
      <c r="C39" s="19">
        <f>SUM(C40:C50)</f>
        <v>646</v>
      </c>
    </row>
    <row r="40" spans="1:3" ht="16.95" customHeight="1">
      <c r="A40" s="24">
        <v>2010401</v>
      </c>
      <c r="B40" s="24" t="s">
        <v>762</v>
      </c>
      <c r="C40" s="25">
        <v>448</v>
      </c>
    </row>
    <row r="41" spans="1:3" ht="16.95" customHeight="1">
      <c r="A41" s="24">
        <v>2010402</v>
      </c>
      <c r="B41" s="24" t="s">
        <v>763</v>
      </c>
      <c r="C41" s="25">
        <v>9</v>
      </c>
    </row>
    <row r="42" spans="1:3" ht="16.95" customHeight="1">
      <c r="A42" s="24">
        <v>2010403</v>
      </c>
      <c r="B42" s="24" t="s">
        <v>764</v>
      </c>
      <c r="C42" s="25">
        <v>0</v>
      </c>
    </row>
    <row r="43" spans="1:3" ht="16.95" customHeight="1">
      <c r="A43" s="24">
        <v>2010404</v>
      </c>
      <c r="B43" s="24" t="s">
        <v>787</v>
      </c>
      <c r="C43" s="25">
        <v>0</v>
      </c>
    </row>
    <row r="44" spans="1:3" ht="16.95" customHeight="1">
      <c r="A44" s="24">
        <v>2010405</v>
      </c>
      <c r="B44" s="24" t="s">
        <v>788</v>
      </c>
      <c r="C44" s="25">
        <v>0</v>
      </c>
    </row>
    <row r="45" spans="1:3" ht="16.95" customHeight="1">
      <c r="A45" s="24">
        <v>2010406</v>
      </c>
      <c r="B45" s="24" t="s">
        <v>789</v>
      </c>
      <c r="C45" s="25">
        <v>0</v>
      </c>
    </row>
    <row r="46" spans="1:3" ht="16.95" customHeight="1">
      <c r="A46" s="24">
        <v>2010407</v>
      </c>
      <c r="B46" s="24" t="s">
        <v>790</v>
      </c>
      <c r="C46" s="25">
        <v>0</v>
      </c>
    </row>
    <row r="47" spans="1:3" ht="16.95" customHeight="1">
      <c r="A47" s="24">
        <v>2010408</v>
      </c>
      <c r="B47" s="24" t="s">
        <v>791</v>
      </c>
      <c r="C47" s="25">
        <v>63</v>
      </c>
    </row>
    <row r="48" spans="1:3" ht="16.95" customHeight="1">
      <c r="A48" s="24">
        <v>2010409</v>
      </c>
      <c r="B48" s="24" t="s">
        <v>792</v>
      </c>
      <c r="C48" s="25">
        <v>0</v>
      </c>
    </row>
    <row r="49" spans="1:3" ht="16.95" customHeight="1">
      <c r="A49" s="24">
        <v>2010450</v>
      </c>
      <c r="B49" s="24" t="s">
        <v>771</v>
      </c>
      <c r="C49" s="25">
        <v>0</v>
      </c>
    </row>
    <row r="50" spans="1:3" ht="16.95" customHeight="1">
      <c r="A50" s="24">
        <v>2010499</v>
      </c>
      <c r="B50" s="24" t="s">
        <v>793</v>
      </c>
      <c r="C50" s="25">
        <v>126</v>
      </c>
    </row>
    <row r="51" spans="1:3" ht="16.95" customHeight="1">
      <c r="A51" s="24">
        <v>20105</v>
      </c>
      <c r="B51" s="33" t="s">
        <v>794</v>
      </c>
      <c r="C51" s="19">
        <f>SUM(C52:C61)</f>
        <v>228</v>
      </c>
    </row>
    <row r="52" spans="1:3" ht="16.95" customHeight="1">
      <c r="A52" s="24">
        <v>2010501</v>
      </c>
      <c r="B52" s="24" t="s">
        <v>762</v>
      </c>
      <c r="C52" s="25">
        <v>170</v>
      </c>
    </row>
    <row r="53" spans="1:3" ht="16.95" customHeight="1">
      <c r="A53" s="24">
        <v>2010502</v>
      </c>
      <c r="B53" s="24" t="s">
        <v>763</v>
      </c>
      <c r="C53" s="25">
        <v>1</v>
      </c>
    </row>
    <row r="54" spans="1:3" ht="16.95" customHeight="1">
      <c r="A54" s="24">
        <v>2010503</v>
      </c>
      <c r="B54" s="24" t="s">
        <v>764</v>
      </c>
      <c r="C54" s="25">
        <v>0</v>
      </c>
    </row>
    <row r="55" spans="1:3" ht="16.95" customHeight="1">
      <c r="A55" s="24">
        <v>2010504</v>
      </c>
      <c r="B55" s="24" t="s">
        <v>795</v>
      </c>
      <c r="C55" s="25">
        <v>0</v>
      </c>
    </row>
    <row r="56" spans="1:3" ht="16.95" customHeight="1">
      <c r="A56" s="24">
        <v>2010505</v>
      </c>
      <c r="B56" s="24" t="s">
        <v>796</v>
      </c>
      <c r="C56" s="25">
        <v>28</v>
      </c>
    </row>
    <row r="57" spans="1:3" ht="16.95" customHeight="1">
      <c r="A57" s="24">
        <v>2010506</v>
      </c>
      <c r="B57" s="24" t="s">
        <v>797</v>
      </c>
      <c r="C57" s="25">
        <v>0</v>
      </c>
    </row>
    <row r="58" spans="1:3" ht="16.95" customHeight="1">
      <c r="A58" s="24">
        <v>2010507</v>
      </c>
      <c r="B58" s="24" t="s">
        <v>798</v>
      </c>
      <c r="C58" s="25">
        <v>16</v>
      </c>
    </row>
    <row r="59" spans="1:3" ht="16.95" customHeight="1">
      <c r="A59" s="24">
        <v>2010508</v>
      </c>
      <c r="B59" s="24" t="s">
        <v>799</v>
      </c>
      <c r="C59" s="25">
        <v>0</v>
      </c>
    </row>
    <row r="60" spans="1:3" ht="16.95" customHeight="1">
      <c r="A60" s="24">
        <v>2010550</v>
      </c>
      <c r="B60" s="24" t="s">
        <v>771</v>
      </c>
      <c r="C60" s="25">
        <v>0</v>
      </c>
    </row>
    <row r="61" spans="1:3" ht="16.95" customHeight="1">
      <c r="A61" s="24">
        <v>2010599</v>
      </c>
      <c r="B61" s="24" t="s">
        <v>800</v>
      </c>
      <c r="C61" s="25">
        <v>13</v>
      </c>
    </row>
    <row r="62" spans="1:3" ht="16.95" customHeight="1">
      <c r="A62" s="24">
        <v>20106</v>
      </c>
      <c r="B62" s="33" t="s">
        <v>801</v>
      </c>
      <c r="C62" s="19">
        <f>SUM(C63:C72)</f>
        <v>1039</v>
      </c>
    </row>
    <row r="63" spans="1:3" ht="16.95" customHeight="1">
      <c r="A63" s="24">
        <v>2010601</v>
      </c>
      <c r="B63" s="24" t="s">
        <v>762</v>
      </c>
      <c r="C63" s="25">
        <v>878</v>
      </c>
    </row>
    <row r="64" spans="1:3" ht="16.95" customHeight="1">
      <c r="A64" s="24">
        <v>2010602</v>
      </c>
      <c r="B64" s="24" t="s">
        <v>763</v>
      </c>
      <c r="C64" s="25">
        <v>161</v>
      </c>
    </row>
    <row r="65" spans="1:3" ht="16.95" customHeight="1">
      <c r="A65" s="24">
        <v>2010603</v>
      </c>
      <c r="B65" s="24" t="s">
        <v>764</v>
      </c>
      <c r="C65" s="25">
        <v>0</v>
      </c>
    </row>
    <row r="66" spans="1:3" ht="16.95" customHeight="1">
      <c r="A66" s="24">
        <v>2010604</v>
      </c>
      <c r="B66" s="24" t="s">
        <v>802</v>
      </c>
      <c r="C66" s="25">
        <v>0</v>
      </c>
    </row>
    <row r="67" spans="1:3" ht="16.95" customHeight="1">
      <c r="A67" s="24">
        <v>2010605</v>
      </c>
      <c r="B67" s="24" t="s">
        <v>803</v>
      </c>
      <c r="C67" s="25">
        <v>0</v>
      </c>
    </row>
    <row r="68" spans="1:3" ht="16.95" customHeight="1">
      <c r="A68" s="24">
        <v>2010606</v>
      </c>
      <c r="B68" s="24" t="s">
        <v>804</v>
      </c>
      <c r="C68" s="25">
        <v>0</v>
      </c>
    </row>
    <row r="69" spans="1:3" ht="16.95" customHeight="1">
      <c r="A69" s="24">
        <v>2010607</v>
      </c>
      <c r="B69" s="24" t="s">
        <v>805</v>
      </c>
      <c r="C69" s="25">
        <v>0</v>
      </c>
    </row>
    <row r="70" spans="1:3" ht="16.95" customHeight="1">
      <c r="A70" s="24">
        <v>2010608</v>
      </c>
      <c r="B70" s="24" t="s">
        <v>806</v>
      </c>
      <c r="C70" s="25">
        <v>0</v>
      </c>
    </row>
    <row r="71" spans="1:3" ht="16.95" customHeight="1">
      <c r="A71" s="24">
        <v>2010650</v>
      </c>
      <c r="B71" s="24" t="s">
        <v>771</v>
      </c>
      <c r="C71" s="25">
        <v>0</v>
      </c>
    </row>
    <row r="72" spans="1:3" ht="16.95" customHeight="1">
      <c r="A72" s="24">
        <v>2010699</v>
      </c>
      <c r="B72" s="24" t="s">
        <v>807</v>
      </c>
      <c r="C72" s="25"/>
    </row>
    <row r="73" spans="1:3" ht="16.95" customHeight="1">
      <c r="A73" s="24">
        <v>20107</v>
      </c>
      <c r="B73" s="33" t="s">
        <v>808</v>
      </c>
      <c r="C73" s="19">
        <f>SUM(C74:C84)</f>
        <v>0</v>
      </c>
    </row>
    <row r="74" spans="1:3" ht="16.95" customHeight="1">
      <c r="A74" s="24">
        <v>2010701</v>
      </c>
      <c r="B74" s="24" t="s">
        <v>762</v>
      </c>
      <c r="C74" s="25">
        <v>0</v>
      </c>
    </row>
    <row r="75" spans="1:3" ht="16.95" customHeight="1">
      <c r="A75" s="24">
        <v>2010702</v>
      </c>
      <c r="B75" s="24" t="s">
        <v>763</v>
      </c>
      <c r="C75" s="25">
        <v>0</v>
      </c>
    </row>
    <row r="76" spans="1:3" ht="16.95" customHeight="1">
      <c r="A76" s="24">
        <v>2010703</v>
      </c>
      <c r="B76" s="24" t="s">
        <v>764</v>
      </c>
      <c r="C76" s="25">
        <v>0</v>
      </c>
    </row>
    <row r="77" spans="1:3" ht="16.95" customHeight="1">
      <c r="A77" s="24">
        <v>2010704</v>
      </c>
      <c r="B77" s="24" t="s">
        <v>809</v>
      </c>
      <c r="C77" s="25">
        <v>0</v>
      </c>
    </row>
    <row r="78" spans="1:3" ht="16.95" customHeight="1">
      <c r="A78" s="24">
        <v>2010705</v>
      </c>
      <c r="B78" s="24" t="s">
        <v>810</v>
      </c>
      <c r="C78" s="25">
        <v>0</v>
      </c>
    </row>
    <row r="79" spans="1:3" ht="16.95" customHeight="1">
      <c r="A79" s="24">
        <v>2010706</v>
      </c>
      <c r="B79" s="24" t="s">
        <v>811</v>
      </c>
      <c r="C79" s="25">
        <v>0</v>
      </c>
    </row>
    <row r="80" spans="1:3" ht="16.95" customHeight="1">
      <c r="A80" s="24">
        <v>2010707</v>
      </c>
      <c r="B80" s="24" t="s">
        <v>812</v>
      </c>
      <c r="C80" s="25">
        <v>0</v>
      </c>
    </row>
    <row r="81" spans="1:3" ht="16.95" customHeight="1">
      <c r="A81" s="24">
        <v>2010708</v>
      </c>
      <c r="B81" s="24" t="s">
        <v>813</v>
      </c>
      <c r="C81" s="25">
        <v>0</v>
      </c>
    </row>
    <row r="82" spans="1:3" ht="16.95" customHeight="1">
      <c r="A82" s="24">
        <v>2010709</v>
      </c>
      <c r="B82" s="24" t="s">
        <v>805</v>
      </c>
      <c r="C82" s="25">
        <v>0</v>
      </c>
    </row>
    <row r="83" spans="1:3" ht="16.95" customHeight="1">
      <c r="A83" s="24">
        <v>2010750</v>
      </c>
      <c r="B83" s="24" t="s">
        <v>771</v>
      </c>
      <c r="C83" s="25">
        <v>0</v>
      </c>
    </row>
    <row r="84" spans="1:3" ht="16.95" customHeight="1">
      <c r="A84" s="24">
        <v>2010799</v>
      </c>
      <c r="B84" s="24" t="s">
        <v>814</v>
      </c>
      <c r="C84" s="25">
        <v>0</v>
      </c>
    </row>
    <row r="85" spans="1:3" ht="16.95" customHeight="1">
      <c r="A85" s="24">
        <v>20108</v>
      </c>
      <c r="B85" s="33" t="s">
        <v>815</v>
      </c>
      <c r="C85" s="19">
        <f>SUM(C86:C93)</f>
        <v>328</v>
      </c>
    </row>
    <row r="86" spans="1:3" ht="16.95" customHeight="1">
      <c r="A86" s="24">
        <v>2010801</v>
      </c>
      <c r="B86" s="24" t="s">
        <v>762</v>
      </c>
      <c r="C86" s="25">
        <v>246</v>
      </c>
    </row>
    <row r="87" spans="1:3" ht="16.95" customHeight="1">
      <c r="A87" s="24">
        <v>2010802</v>
      </c>
      <c r="B87" s="24" t="s">
        <v>763</v>
      </c>
      <c r="C87" s="25">
        <v>82</v>
      </c>
    </row>
    <row r="88" spans="1:3" ht="16.95" customHeight="1">
      <c r="A88" s="24">
        <v>2010803</v>
      </c>
      <c r="B88" s="24" t="s">
        <v>764</v>
      </c>
      <c r="C88" s="25">
        <v>0</v>
      </c>
    </row>
    <row r="89" spans="1:3" ht="16.95" customHeight="1">
      <c r="A89" s="24">
        <v>2010804</v>
      </c>
      <c r="B89" s="24" t="s">
        <v>816</v>
      </c>
      <c r="C89" s="25">
        <v>0</v>
      </c>
    </row>
    <row r="90" spans="1:3" ht="16.95" customHeight="1">
      <c r="A90" s="24">
        <v>2010805</v>
      </c>
      <c r="B90" s="24" t="s">
        <v>817</v>
      </c>
      <c r="C90" s="25">
        <v>0</v>
      </c>
    </row>
    <row r="91" spans="1:3" ht="16.95" customHeight="1">
      <c r="A91" s="24">
        <v>2010806</v>
      </c>
      <c r="B91" s="24" t="s">
        <v>805</v>
      </c>
      <c r="C91" s="25">
        <v>0</v>
      </c>
    </row>
    <row r="92" spans="1:3" ht="16.95" customHeight="1">
      <c r="A92" s="24">
        <v>2010850</v>
      </c>
      <c r="B92" s="24" t="s">
        <v>771</v>
      </c>
      <c r="C92" s="25">
        <v>0</v>
      </c>
    </row>
    <row r="93" spans="1:3" ht="16.95" customHeight="1">
      <c r="A93" s="24">
        <v>2010899</v>
      </c>
      <c r="B93" s="24" t="s">
        <v>818</v>
      </c>
      <c r="C93" s="25">
        <v>0</v>
      </c>
    </row>
    <row r="94" spans="1:3" ht="16.95" customHeight="1">
      <c r="A94" s="24">
        <v>20109</v>
      </c>
      <c r="B94" s="33" t="s">
        <v>819</v>
      </c>
      <c r="C94" s="19">
        <f>SUM(C95:C103)</f>
        <v>0</v>
      </c>
    </row>
    <row r="95" spans="1:3" ht="16.95" customHeight="1">
      <c r="A95" s="24">
        <v>2010901</v>
      </c>
      <c r="B95" s="24" t="s">
        <v>762</v>
      </c>
      <c r="C95" s="25">
        <v>0</v>
      </c>
    </row>
    <row r="96" spans="1:3" ht="16.95" customHeight="1">
      <c r="A96" s="24">
        <v>2010902</v>
      </c>
      <c r="B96" s="24" t="s">
        <v>763</v>
      </c>
      <c r="C96" s="25">
        <v>0</v>
      </c>
    </row>
    <row r="97" spans="1:3" ht="16.95" customHeight="1">
      <c r="A97" s="24">
        <v>2010903</v>
      </c>
      <c r="B97" s="24" t="s">
        <v>764</v>
      </c>
      <c r="C97" s="25">
        <v>0</v>
      </c>
    </row>
    <row r="98" spans="1:3" ht="16.95" customHeight="1">
      <c r="A98" s="24">
        <v>2010904</v>
      </c>
      <c r="B98" s="24" t="s">
        <v>820</v>
      </c>
      <c r="C98" s="25">
        <v>0</v>
      </c>
    </row>
    <row r="99" spans="1:3" ht="16.95" customHeight="1">
      <c r="A99" s="24">
        <v>2010905</v>
      </c>
      <c r="B99" s="24" t="s">
        <v>821</v>
      </c>
      <c r="C99" s="25">
        <v>0</v>
      </c>
    </row>
    <row r="100" spans="1:3" ht="16.95" customHeight="1">
      <c r="A100" s="24">
        <v>2010907</v>
      </c>
      <c r="B100" s="24" t="s">
        <v>822</v>
      </c>
      <c r="C100" s="25">
        <v>0</v>
      </c>
    </row>
    <row r="101" spans="1:3" ht="16.95" customHeight="1">
      <c r="A101" s="24">
        <v>2010908</v>
      </c>
      <c r="B101" s="24" t="s">
        <v>805</v>
      </c>
      <c r="C101" s="25">
        <v>0</v>
      </c>
    </row>
    <row r="102" spans="1:3" ht="16.95" customHeight="1">
      <c r="A102" s="24">
        <v>2010950</v>
      </c>
      <c r="B102" s="24" t="s">
        <v>771</v>
      </c>
      <c r="C102" s="25">
        <v>0</v>
      </c>
    </row>
    <row r="103" spans="1:3" ht="16.95" customHeight="1">
      <c r="A103" s="24">
        <v>2010999</v>
      </c>
      <c r="B103" s="24" t="s">
        <v>823</v>
      </c>
      <c r="C103" s="25">
        <v>0</v>
      </c>
    </row>
    <row r="104" spans="1:3" ht="16.95" customHeight="1">
      <c r="A104" s="24">
        <v>20110</v>
      </c>
      <c r="B104" s="33" t="s">
        <v>824</v>
      </c>
      <c r="C104" s="19">
        <f>SUM(C105:C118)</f>
        <v>435</v>
      </c>
    </row>
    <row r="105" spans="1:3" ht="16.95" customHeight="1">
      <c r="A105" s="24">
        <v>2011001</v>
      </c>
      <c r="B105" s="24" t="s">
        <v>762</v>
      </c>
      <c r="C105" s="25">
        <v>403</v>
      </c>
    </row>
    <row r="106" spans="1:3" ht="16.95" customHeight="1">
      <c r="A106" s="24">
        <v>2011002</v>
      </c>
      <c r="B106" s="24" t="s">
        <v>763</v>
      </c>
      <c r="C106" s="25">
        <v>22</v>
      </c>
    </row>
    <row r="107" spans="1:3" ht="16.95" customHeight="1">
      <c r="A107" s="24">
        <v>2011003</v>
      </c>
      <c r="B107" s="24" t="s">
        <v>764</v>
      </c>
      <c r="C107" s="25">
        <v>0</v>
      </c>
    </row>
    <row r="108" spans="1:3" ht="16.95" customHeight="1">
      <c r="A108" s="24">
        <v>2011004</v>
      </c>
      <c r="B108" s="24" t="s">
        <v>825</v>
      </c>
      <c r="C108" s="25">
        <v>0</v>
      </c>
    </row>
    <row r="109" spans="1:3" ht="16.95" customHeight="1">
      <c r="A109" s="24">
        <v>2011005</v>
      </c>
      <c r="B109" s="24" t="s">
        <v>826</v>
      </c>
      <c r="C109" s="25">
        <v>0</v>
      </c>
    </row>
    <row r="110" spans="1:3" ht="16.95" customHeight="1">
      <c r="A110" s="24">
        <v>2011006</v>
      </c>
      <c r="B110" s="24" t="s">
        <v>827</v>
      </c>
      <c r="C110" s="25">
        <v>0</v>
      </c>
    </row>
    <row r="111" spans="1:3" ht="16.95" customHeight="1">
      <c r="A111" s="24">
        <v>2011007</v>
      </c>
      <c r="B111" s="24" t="s">
        <v>828</v>
      </c>
      <c r="C111" s="25">
        <v>0</v>
      </c>
    </row>
    <row r="112" spans="1:3" ht="16.95" customHeight="1">
      <c r="A112" s="24">
        <v>2011008</v>
      </c>
      <c r="B112" s="24" t="s">
        <v>829</v>
      </c>
      <c r="C112" s="25">
        <v>0</v>
      </c>
    </row>
    <row r="113" spans="1:3" ht="16.95" customHeight="1">
      <c r="A113" s="24">
        <v>2011009</v>
      </c>
      <c r="B113" s="24" t="s">
        <v>830</v>
      </c>
      <c r="C113" s="25">
        <v>0</v>
      </c>
    </row>
    <row r="114" spans="1:3" ht="16.95" customHeight="1">
      <c r="A114" s="24">
        <v>2011010</v>
      </c>
      <c r="B114" s="24" t="s">
        <v>831</v>
      </c>
      <c r="C114" s="25">
        <v>0</v>
      </c>
    </row>
    <row r="115" spans="1:3" ht="16.95" customHeight="1">
      <c r="A115" s="24">
        <v>2011011</v>
      </c>
      <c r="B115" s="24" t="s">
        <v>832</v>
      </c>
      <c r="C115" s="25">
        <v>0</v>
      </c>
    </row>
    <row r="116" spans="1:3" ht="16.95" customHeight="1">
      <c r="A116" s="24">
        <v>2011012</v>
      </c>
      <c r="B116" s="24" t="s">
        <v>833</v>
      </c>
      <c r="C116" s="25">
        <v>0</v>
      </c>
    </row>
    <row r="117" spans="1:3" ht="16.95" customHeight="1">
      <c r="A117" s="24">
        <v>2011050</v>
      </c>
      <c r="B117" s="24" t="s">
        <v>771</v>
      </c>
      <c r="C117" s="25">
        <v>0</v>
      </c>
    </row>
    <row r="118" spans="1:3" ht="16.95" customHeight="1">
      <c r="A118" s="24">
        <v>2011099</v>
      </c>
      <c r="B118" s="24" t="s">
        <v>834</v>
      </c>
      <c r="C118" s="25">
        <v>10</v>
      </c>
    </row>
    <row r="119" spans="1:3" ht="16.95" customHeight="1">
      <c r="A119" s="24">
        <v>20111</v>
      </c>
      <c r="B119" s="33" t="s">
        <v>835</v>
      </c>
      <c r="C119" s="19">
        <f>SUM(C120:C127)</f>
        <v>940</v>
      </c>
    </row>
    <row r="120" spans="1:3" ht="16.95" customHeight="1">
      <c r="A120" s="24">
        <v>2011101</v>
      </c>
      <c r="B120" s="24" t="s">
        <v>762</v>
      </c>
      <c r="C120" s="25">
        <v>616</v>
      </c>
    </row>
    <row r="121" spans="1:3" ht="16.95" customHeight="1">
      <c r="A121" s="24">
        <v>2011102</v>
      </c>
      <c r="B121" s="24" t="s">
        <v>763</v>
      </c>
      <c r="C121" s="25">
        <v>324</v>
      </c>
    </row>
    <row r="122" spans="1:3" ht="16.95" customHeight="1">
      <c r="A122" s="24">
        <v>2011103</v>
      </c>
      <c r="B122" s="24" t="s">
        <v>764</v>
      </c>
      <c r="C122" s="25">
        <v>0</v>
      </c>
    </row>
    <row r="123" spans="1:3" ht="16.95" customHeight="1">
      <c r="A123" s="24">
        <v>2011104</v>
      </c>
      <c r="B123" s="24" t="s">
        <v>836</v>
      </c>
      <c r="C123" s="25">
        <v>0</v>
      </c>
    </row>
    <row r="124" spans="1:3" ht="16.95" customHeight="1">
      <c r="A124" s="24">
        <v>2011105</v>
      </c>
      <c r="B124" s="24" t="s">
        <v>837</v>
      </c>
      <c r="C124" s="25">
        <v>0</v>
      </c>
    </row>
    <row r="125" spans="1:3" ht="16.95" customHeight="1">
      <c r="A125" s="24">
        <v>2011106</v>
      </c>
      <c r="B125" s="24" t="s">
        <v>838</v>
      </c>
      <c r="C125" s="25">
        <v>0</v>
      </c>
    </row>
    <row r="126" spans="1:3" ht="16.95" customHeight="1">
      <c r="A126" s="24">
        <v>2011150</v>
      </c>
      <c r="B126" s="24" t="s">
        <v>771</v>
      </c>
      <c r="C126" s="25">
        <v>0</v>
      </c>
    </row>
    <row r="127" spans="1:3" ht="16.95" customHeight="1">
      <c r="A127" s="24">
        <v>2011199</v>
      </c>
      <c r="B127" s="24" t="s">
        <v>839</v>
      </c>
      <c r="C127" s="25">
        <v>0</v>
      </c>
    </row>
    <row r="128" spans="1:3" ht="16.95" customHeight="1">
      <c r="A128" s="24">
        <v>20113</v>
      </c>
      <c r="B128" s="33" t="s">
        <v>840</v>
      </c>
      <c r="C128" s="19">
        <f>SUM(C129:C138)</f>
        <v>120</v>
      </c>
    </row>
    <row r="129" spans="1:3" ht="16.95" customHeight="1">
      <c r="A129" s="24">
        <v>2011301</v>
      </c>
      <c r="B129" s="24" t="s">
        <v>762</v>
      </c>
      <c r="C129" s="25">
        <v>79</v>
      </c>
    </row>
    <row r="130" spans="1:3" ht="16.95" customHeight="1">
      <c r="A130" s="24">
        <v>2011302</v>
      </c>
      <c r="B130" s="24" t="s">
        <v>763</v>
      </c>
      <c r="C130" s="25">
        <v>1</v>
      </c>
    </row>
    <row r="131" spans="1:3" ht="16.95" customHeight="1">
      <c r="A131" s="24">
        <v>2011303</v>
      </c>
      <c r="B131" s="24" t="s">
        <v>764</v>
      </c>
      <c r="C131" s="25">
        <v>0</v>
      </c>
    </row>
    <row r="132" spans="1:3" ht="16.95" customHeight="1">
      <c r="A132" s="24">
        <v>2011304</v>
      </c>
      <c r="B132" s="24" t="s">
        <v>841</v>
      </c>
      <c r="C132" s="25">
        <v>0</v>
      </c>
    </row>
    <row r="133" spans="1:3" ht="16.95" customHeight="1">
      <c r="A133" s="24">
        <v>2011305</v>
      </c>
      <c r="B133" s="24" t="s">
        <v>842</v>
      </c>
      <c r="C133" s="25">
        <v>0</v>
      </c>
    </row>
    <row r="134" spans="1:3" ht="16.95" customHeight="1">
      <c r="A134" s="24">
        <v>2011306</v>
      </c>
      <c r="B134" s="24" t="s">
        <v>843</v>
      </c>
      <c r="C134" s="25">
        <v>0</v>
      </c>
    </row>
    <row r="135" spans="1:3" ht="16.95" customHeight="1">
      <c r="A135" s="24">
        <v>2011307</v>
      </c>
      <c r="B135" s="24" t="s">
        <v>844</v>
      </c>
      <c r="C135" s="25">
        <v>0</v>
      </c>
    </row>
    <row r="136" spans="1:3" ht="16.95" customHeight="1">
      <c r="A136" s="24">
        <v>2011308</v>
      </c>
      <c r="B136" s="24" t="s">
        <v>845</v>
      </c>
      <c r="C136" s="25">
        <v>40</v>
      </c>
    </row>
    <row r="137" spans="1:3" ht="16.95" customHeight="1">
      <c r="A137" s="24">
        <v>2011350</v>
      </c>
      <c r="B137" s="24" t="s">
        <v>771</v>
      </c>
      <c r="C137" s="25">
        <v>0</v>
      </c>
    </row>
    <row r="138" spans="1:3" ht="16.95" customHeight="1">
      <c r="A138" s="24">
        <v>2011399</v>
      </c>
      <c r="B138" s="24" t="s">
        <v>846</v>
      </c>
      <c r="C138" s="25">
        <v>0</v>
      </c>
    </row>
    <row r="139" spans="1:3" ht="16.95" customHeight="1">
      <c r="A139" s="24">
        <v>20114</v>
      </c>
      <c r="B139" s="33" t="s">
        <v>847</v>
      </c>
      <c r="C139" s="19">
        <f>SUM(C140:C150)</f>
        <v>0</v>
      </c>
    </row>
    <row r="140" spans="1:3" ht="16.95" customHeight="1">
      <c r="A140" s="24">
        <v>2011401</v>
      </c>
      <c r="B140" s="24" t="s">
        <v>762</v>
      </c>
      <c r="C140" s="25">
        <v>0</v>
      </c>
    </row>
    <row r="141" spans="1:3" ht="16.95" customHeight="1">
      <c r="A141" s="24">
        <v>2011402</v>
      </c>
      <c r="B141" s="24" t="s">
        <v>763</v>
      </c>
      <c r="C141" s="25">
        <v>0</v>
      </c>
    </row>
    <row r="142" spans="1:3" ht="16.95" customHeight="1">
      <c r="A142" s="24">
        <v>2011403</v>
      </c>
      <c r="B142" s="24" t="s">
        <v>764</v>
      </c>
      <c r="C142" s="25">
        <v>0</v>
      </c>
    </row>
    <row r="143" spans="1:3" ht="16.95" customHeight="1">
      <c r="A143" s="24">
        <v>2011404</v>
      </c>
      <c r="B143" s="24" t="s">
        <v>848</v>
      </c>
      <c r="C143" s="25">
        <v>0</v>
      </c>
    </row>
    <row r="144" spans="1:3" ht="16.95" customHeight="1">
      <c r="A144" s="24">
        <v>2011405</v>
      </c>
      <c r="B144" s="24" t="s">
        <v>849</v>
      </c>
      <c r="C144" s="25">
        <v>0</v>
      </c>
    </row>
    <row r="145" spans="1:3" ht="16.95" customHeight="1">
      <c r="A145" s="24">
        <v>2011406</v>
      </c>
      <c r="B145" s="24" t="s">
        <v>850</v>
      </c>
      <c r="C145" s="25">
        <v>0</v>
      </c>
    </row>
    <row r="146" spans="1:3" ht="16.95" customHeight="1">
      <c r="A146" s="24">
        <v>2011407</v>
      </c>
      <c r="B146" s="24" t="s">
        <v>851</v>
      </c>
      <c r="C146" s="25">
        <v>0</v>
      </c>
    </row>
    <row r="147" spans="1:3" ht="16.95" customHeight="1">
      <c r="A147" s="24">
        <v>2011408</v>
      </c>
      <c r="B147" s="24" t="s">
        <v>852</v>
      </c>
      <c r="C147" s="25">
        <v>0</v>
      </c>
    </row>
    <row r="148" spans="1:3" ht="16.95" customHeight="1">
      <c r="A148" s="24">
        <v>2011409</v>
      </c>
      <c r="B148" s="24" t="s">
        <v>853</v>
      </c>
      <c r="C148" s="25">
        <v>0</v>
      </c>
    </row>
    <row r="149" spans="1:3" ht="16.95" customHeight="1">
      <c r="A149" s="24">
        <v>2011450</v>
      </c>
      <c r="B149" s="24" t="s">
        <v>771</v>
      </c>
      <c r="C149" s="25">
        <v>0</v>
      </c>
    </row>
    <row r="150" spans="1:3" ht="16.95" customHeight="1">
      <c r="A150" s="24">
        <v>2011499</v>
      </c>
      <c r="B150" s="24" t="s">
        <v>854</v>
      </c>
      <c r="C150" s="25">
        <v>0</v>
      </c>
    </row>
    <row r="151" spans="1:3" ht="16.95" customHeight="1">
      <c r="A151" s="24">
        <v>20115</v>
      </c>
      <c r="B151" s="33" t="s">
        <v>855</v>
      </c>
      <c r="C151" s="19">
        <f>SUM(C152:C160)</f>
        <v>1010</v>
      </c>
    </row>
    <row r="152" spans="1:3" ht="16.95" customHeight="1">
      <c r="A152" s="24">
        <v>2011501</v>
      </c>
      <c r="B152" s="24" t="s">
        <v>762</v>
      </c>
      <c r="C152" s="25">
        <v>914</v>
      </c>
    </row>
    <row r="153" spans="1:3" ht="16.95" customHeight="1">
      <c r="A153" s="24">
        <v>2011502</v>
      </c>
      <c r="B153" s="24" t="s">
        <v>763</v>
      </c>
      <c r="C153" s="25">
        <v>6</v>
      </c>
    </row>
    <row r="154" spans="1:3" ht="16.95" customHeight="1">
      <c r="A154" s="24">
        <v>2011503</v>
      </c>
      <c r="B154" s="24" t="s">
        <v>764</v>
      </c>
      <c r="C154" s="25">
        <v>0</v>
      </c>
    </row>
    <row r="155" spans="1:3" ht="16.95" customHeight="1">
      <c r="A155" s="24">
        <v>2011504</v>
      </c>
      <c r="B155" s="24" t="s">
        <v>856</v>
      </c>
      <c r="C155" s="25">
        <v>15</v>
      </c>
    </row>
    <row r="156" spans="1:3" ht="16.95" customHeight="1">
      <c r="A156" s="24">
        <v>2011505</v>
      </c>
      <c r="B156" s="24" t="s">
        <v>857</v>
      </c>
      <c r="C156" s="25">
        <v>5</v>
      </c>
    </row>
    <row r="157" spans="1:3" ht="16.95" customHeight="1">
      <c r="A157" s="24">
        <v>2011506</v>
      </c>
      <c r="B157" s="24" t="s">
        <v>858</v>
      </c>
      <c r="C157" s="25">
        <v>0</v>
      </c>
    </row>
    <row r="158" spans="1:3" ht="16.95" customHeight="1">
      <c r="A158" s="24">
        <v>2011507</v>
      </c>
      <c r="B158" s="24" t="s">
        <v>805</v>
      </c>
      <c r="C158" s="25">
        <v>0</v>
      </c>
    </row>
    <row r="159" spans="1:3" ht="16.95" customHeight="1">
      <c r="A159" s="24">
        <v>2011550</v>
      </c>
      <c r="B159" s="24" t="s">
        <v>771</v>
      </c>
      <c r="C159" s="25">
        <v>57</v>
      </c>
    </row>
    <row r="160" spans="1:3" ht="16.95" customHeight="1">
      <c r="A160" s="24">
        <v>2011599</v>
      </c>
      <c r="B160" s="24" t="s">
        <v>859</v>
      </c>
      <c r="C160" s="25">
        <v>13</v>
      </c>
    </row>
    <row r="161" spans="1:3" ht="16.95" customHeight="1">
      <c r="A161" s="24">
        <v>20117</v>
      </c>
      <c r="B161" s="33" t="s">
        <v>860</v>
      </c>
      <c r="C161" s="19">
        <f>SUM(C162:C173)</f>
        <v>633</v>
      </c>
    </row>
    <row r="162" spans="1:3" ht="16.95" customHeight="1">
      <c r="A162" s="24">
        <v>2011701</v>
      </c>
      <c r="B162" s="24" t="s">
        <v>762</v>
      </c>
      <c r="C162" s="25">
        <v>197</v>
      </c>
    </row>
    <row r="163" spans="1:3" ht="16.95" customHeight="1">
      <c r="A163" s="24">
        <v>2011702</v>
      </c>
      <c r="B163" s="24" t="s">
        <v>763</v>
      </c>
      <c r="C163" s="25">
        <v>1</v>
      </c>
    </row>
    <row r="164" spans="1:3" ht="16.95" customHeight="1">
      <c r="A164" s="24">
        <v>2011703</v>
      </c>
      <c r="B164" s="24" t="s">
        <v>764</v>
      </c>
      <c r="C164" s="25">
        <v>0</v>
      </c>
    </row>
    <row r="165" spans="1:3" ht="16.95" customHeight="1">
      <c r="A165" s="24">
        <v>2011704</v>
      </c>
      <c r="B165" s="24" t="s">
        <v>861</v>
      </c>
      <c r="C165" s="25">
        <v>0</v>
      </c>
    </row>
    <row r="166" spans="1:3" ht="16.95" customHeight="1">
      <c r="A166" s="24">
        <v>2011705</v>
      </c>
      <c r="B166" s="24" t="s">
        <v>862</v>
      </c>
      <c r="C166" s="25">
        <v>0</v>
      </c>
    </row>
    <row r="167" spans="1:3" ht="16.95" customHeight="1">
      <c r="A167" s="24">
        <v>2011706</v>
      </c>
      <c r="B167" s="24" t="s">
        <v>863</v>
      </c>
      <c r="C167" s="25">
        <v>20</v>
      </c>
    </row>
    <row r="168" spans="1:3" ht="16.95" customHeight="1">
      <c r="A168" s="24">
        <v>2011707</v>
      </c>
      <c r="B168" s="24" t="s">
        <v>864</v>
      </c>
      <c r="C168" s="25">
        <v>20</v>
      </c>
    </row>
    <row r="169" spans="1:3" ht="16.95" customHeight="1">
      <c r="A169" s="24">
        <v>2011708</v>
      </c>
      <c r="B169" s="24" t="s">
        <v>865</v>
      </c>
      <c r="C169" s="25">
        <v>0</v>
      </c>
    </row>
    <row r="170" spans="1:3" ht="16.95" customHeight="1">
      <c r="A170" s="24">
        <v>2011709</v>
      </c>
      <c r="B170" s="24" t="s">
        <v>866</v>
      </c>
      <c r="C170" s="25">
        <v>0</v>
      </c>
    </row>
    <row r="171" spans="1:3" ht="16.95" customHeight="1">
      <c r="A171" s="24">
        <v>2011710</v>
      </c>
      <c r="B171" s="24" t="s">
        <v>805</v>
      </c>
      <c r="C171" s="25">
        <v>0</v>
      </c>
    </row>
    <row r="172" spans="1:3" ht="16.95" customHeight="1">
      <c r="A172" s="24">
        <v>2011750</v>
      </c>
      <c r="B172" s="24" t="s">
        <v>771</v>
      </c>
      <c r="C172" s="25">
        <v>395</v>
      </c>
    </row>
    <row r="173" spans="1:3" ht="16.95" customHeight="1">
      <c r="A173" s="24">
        <v>2011799</v>
      </c>
      <c r="B173" s="24" t="s">
        <v>867</v>
      </c>
      <c r="C173" s="25">
        <v>0</v>
      </c>
    </row>
    <row r="174" spans="1:3" ht="16.95" customHeight="1">
      <c r="A174" s="24">
        <v>20123</v>
      </c>
      <c r="B174" s="33" t="s">
        <v>868</v>
      </c>
      <c r="C174" s="19">
        <f>SUM(C175:C180)</f>
        <v>0</v>
      </c>
    </row>
    <row r="175" spans="1:3" ht="16.95" customHeight="1">
      <c r="A175" s="24">
        <v>2012301</v>
      </c>
      <c r="B175" s="24" t="s">
        <v>762</v>
      </c>
      <c r="C175" s="25">
        <v>0</v>
      </c>
    </row>
    <row r="176" spans="1:3" ht="16.95" customHeight="1">
      <c r="A176" s="24">
        <v>2012302</v>
      </c>
      <c r="B176" s="24" t="s">
        <v>763</v>
      </c>
      <c r="C176" s="25">
        <v>0</v>
      </c>
    </row>
    <row r="177" spans="1:3" ht="16.95" customHeight="1">
      <c r="A177" s="24">
        <v>2012303</v>
      </c>
      <c r="B177" s="24" t="s">
        <v>764</v>
      </c>
      <c r="C177" s="25">
        <v>0</v>
      </c>
    </row>
    <row r="178" spans="1:3" ht="16.95" customHeight="1">
      <c r="A178" s="24">
        <v>2012304</v>
      </c>
      <c r="B178" s="24" t="s">
        <v>869</v>
      </c>
      <c r="C178" s="25">
        <v>0</v>
      </c>
    </row>
    <row r="179" spans="1:3" ht="16.95" customHeight="1">
      <c r="A179" s="24">
        <v>2012350</v>
      </c>
      <c r="B179" s="24" t="s">
        <v>771</v>
      </c>
      <c r="C179" s="25">
        <v>0</v>
      </c>
    </row>
    <row r="180" spans="1:3" ht="16.95" customHeight="1">
      <c r="A180" s="24">
        <v>2012399</v>
      </c>
      <c r="B180" s="24" t="s">
        <v>870</v>
      </c>
      <c r="C180" s="25">
        <v>0</v>
      </c>
    </row>
    <row r="181" spans="1:3" ht="16.95" customHeight="1">
      <c r="A181" s="24">
        <v>20124</v>
      </c>
      <c r="B181" s="33" t="s">
        <v>871</v>
      </c>
      <c r="C181" s="19">
        <f>SUM(C182:C187)</f>
        <v>34</v>
      </c>
    </row>
    <row r="182" spans="1:3" ht="16.95" customHeight="1">
      <c r="A182" s="24">
        <v>2012401</v>
      </c>
      <c r="B182" s="24" t="s">
        <v>762</v>
      </c>
      <c r="C182" s="25">
        <v>32</v>
      </c>
    </row>
    <row r="183" spans="1:3" ht="16.95" customHeight="1">
      <c r="A183" s="24">
        <v>2012402</v>
      </c>
      <c r="B183" s="24" t="s">
        <v>763</v>
      </c>
      <c r="C183" s="25">
        <v>2</v>
      </c>
    </row>
    <row r="184" spans="1:3" ht="16.95" customHeight="1">
      <c r="A184" s="24">
        <v>2012403</v>
      </c>
      <c r="B184" s="24" t="s">
        <v>764</v>
      </c>
      <c r="C184" s="25">
        <v>0</v>
      </c>
    </row>
    <row r="185" spans="1:3" ht="16.95" customHeight="1">
      <c r="A185" s="24">
        <v>2012404</v>
      </c>
      <c r="B185" s="24" t="s">
        <v>872</v>
      </c>
      <c r="C185" s="25">
        <v>0</v>
      </c>
    </row>
    <row r="186" spans="1:3" ht="16.95" customHeight="1">
      <c r="A186" s="24">
        <v>2012450</v>
      </c>
      <c r="B186" s="24" t="s">
        <v>771</v>
      </c>
      <c r="C186" s="25">
        <v>0</v>
      </c>
    </row>
    <row r="187" spans="1:3" ht="16.95" customHeight="1">
      <c r="A187" s="24">
        <v>2012499</v>
      </c>
      <c r="B187" s="24" t="s">
        <v>873</v>
      </c>
      <c r="C187" s="25">
        <v>0</v>
      </c>
    </row>
    <row r="188" spans="1:3" ht="16.95" customHeight="1">
      <c r="A188" s="24">
        <v>20125</v>
      </c>
      <c r="B188" s="33" t="s">
        <v>874</v>
      </c>
      <c r="C188" s="19">
        <f>SUM(C189:C196)</f>
        <v>0</v>
      </c>
    </row>
    <row r="189" spans="1:3" ht="16.95" customHeight="1">
      <c r="A189" s="24">
        <v>2012501</v>
      </c>
      <c r="B189" s="24" t="s">
        <v>762</v>
      </c>
      <c r="C189" s="25">
        <v>0</v>
      </c>
    </row>
    <row r="190" spans="1:3" ht="16.95" customHeight="1">
      <c r="A190" s="24">
        <v>2012502</v>
      </c>
      <c r="B190" s="24" t="s">
        <v>763</v>
      </c>
      <c r="C190" s="25">
        <v>0</v>
      </c>
    </row>
    <row r="191" spans="1:3" ht="16.95" customHeight="1">
      <c r="A191" s="24">
        <v>2012503</v>
      </c>
      <c r="B191" s="24" t="s">
        <v>764</v>
      </c>
      <c r="C191" s="25">
        <v>0</v>
      </c>
    </row>
    <row r="192" spans="1:3" ht="16.95" customHeight="1">
      <c r="A192" s="24">
        <v>2012504</v>
      </c>
      <c r="B192" s="24" t="s">
        <v>875</v>
      </c>
      <c r="C192" s="25">
        <v>0</v>
      </c>
    </row>
    <row r="193" spans="1:3" ht="16.95" customHeight="1">
      <c r="A193" s="24">
        <v>2012505</v>
      </c>
      <c r="B193" s="24" t="s">
        <v>876</v>
      </c>
      <c r="C193" s="25">
        <v>0</v>
      </c>
    </row>
    <row r="194" spans="1:3" ht="16.95" customHeight="1">
      <c r="A194" s="24">
        <v>2012506</v>
      </c>
      <c r="B194" s="24" t="s">
        <v>877</v>
      </c>
      <c r="C194" s="25">
        <v>0</v>
      </c>
    </row>
    <row r="195" spans="1:3" ht="16.95" customHeight="1">
      <c r="A195" s="24">
        <v>2012550</v>
      </c>
      <c r="B195" s="24" t="s">
        <v>771</v>
      </c>
      <c r="C195" s="25">
        <v>0</v>
      </c>
    </row>
    <row r="196" spans="1:3" ht="16.95" customHeight="1">
      <c r="A196" s="24">
        <v>2012599</v>
      </c>
      <c r="B196" s="24" t="s">
        <v>878</v>
      </c>
      <c r="C196" s="25">
        <v>0</v>
      </c>
    </row>
    <row r="197" spans="1:3" ht="16.95" customHeight="1">
      <c r="A197" s="24">
        <v>20126</v>
      </c>
      <c r="B197" s="33" t="s">
        <v>879</v>
      </c>
      <c r="C197" s="19">
        <f>SUM(C198:C202)</f>
        <v>117</v>
      </c>
    </row>
    <row r="198" spans="1:3" ht="16.95" customHeight="1">
      <c r="A198" s="24">
        <v>2012601</v>
      </c>
      <c r="B198" s="24" t="s">
        <v>762</v>
      </c>
      <c r="C198" s="25">
        <v>114</v>
      </c>
    </row>
    <row r="199" spans="1:3" ht="16.95" customHeight="1">
      <c r="A199" s="24">
        <v>2012602</v>
      </c>
      <c r="B199" s="24" t="s">
        <v>763</v>
      </c>
      <c r="C199" s="25">
        <v>1</v>
      </c>
    </row>
    <row r="200" spans="1:3" ht="16.95" customHeight="1">
      <c r="A200" s="24">
        <v>2012603</v>
      </c>
      <c r="B200" s="24" t="s">
        <v>764</v>
      </c>
      <c r="C200" s="25">
        <v>0</v>
      </c>
    </row>
    <row r="201" spans="1:3" ht="16.95" customHeight="1">
      <c r="A201" s="24">
        <v>2012604</v>
      </c>
      <c r="B201" s="24" t="s">
        <v>880</v>
      </c>
      <c r="C201" s="25">
        <v>2</v>
      </c>
    </row>
    <row r="202" spans="1:3" ht="16.95" customHeight="1">
      <c r="A202" s="24">
        <v>2012699</v>
      </c>
      <c r="B202" s="24" t="s">
        <v>881</v>
      </c>
      <c r="C202" s="25">
        <v>0</v>
      </c>
    </row>
    <row r="203" spans="1:3" ht="16.95" customHeight="1">
      <c r="A203" s="24">
        <v>20128</v>
      </c>
      <c r="B203" s="33" t="s">
        <v>882</v>
      </c>
      <c r="C203" s="19">
        <f>SUM(C204:C209)</f>
        <v>57</v>
      </c>
    </row>
    <row r="204" spans="1:3" ht="16.95" customHeight="1">
      <c r="A204" s="24">
        <v>2012801</v>
      </c>
      <c r="B204" s="24" t="s">
        <v>762</v>
      </c>
      <c r="C204" s="25">
        <v>57</v>
      </c>
    </row>
    <row r="205" spans="1:3" ht="16.95" customHeight="1">
      <c r="A205" s="24">
        <v>2012802</v>
      </c>
      <c r="B205" s="24" t="s">
        <v>763</v>
      </c>
      <c r="C205" s="25">
        <v>0</v>
      </c>
    </row>
    <row r="206" spans="1:3" ht="16.95" customHeight="1">
      <c r="A206" s="24">
        <v>2012803</v>
      </c>
      <c r="B206" s="24" t="s">
        <v>764</v>
      </c>
      <c r="C206" s="25">
        <v>0</v>
      </c>
    </row>
    <row r="207" spans="1:3" ht="16.95" customHeight="1">
      <c r="A207" s="24">
        <v>2012804</v>
      </c>
      <c r="B207" s="24" t="s">
        <v>776</v>
      </c>
      <c r="C207" s="25">
        <v>0</v>
      </c>
    </row>
    <row r="208" spans="1:3" ht="16.95" customHeight="1">
      <c r="A208" s="24">
        <v>2012850</v>
      </c>
      <c r="B208" s="24" t="s">
        <v>771</v>
      </c>
      <c r="C208" s="25">
        <v>0</v>
      </c>
    </row>
    <row r="209" spans="1:3" ht="16.95" customHeight="1">
      <c r="A209" s="24">
        <v>2012899</v>
      </c>
      <c r="B209" s="24" t="s">
        <v>883</v>
      </c>
      <c r="C209" s="25">
        <v>0</v>
      </c>
    </row>
    <row r="210" spans="1:3" ht="16.95" customHeight="1">
      <c r="A210" s="24">
        <v>20129</v>
      </c>
      <c r="B210" s="33" t="s">
        <v>884</v>
      </c>
      <c r="C210" s="19">
        <f>SUM(C211:C217)</f>
        <v>121</v>
      </c>
    </row>
    <row r="211" spans="1:3" ht="16.95" customHeight="1">
      <c r="A211" s="24">
        <v>2012901</v>
      </c>
      <c r="B211" s="24" t="s">
        <v>762</v>
      </c>
      <c r="C211" s="25">
        <v>108</v>
      </c>
    </row>
    <row r="212" spans="1:3" ht="16.95" customHeight="1">
      <c r="A212" s="24">
        <v>2012902</v>
      </c>
      <c r="B212" s="24" t="s">
        <v>763</v>
      </c>
      <c r="C212" s="25">
        <v>13</v>
      </c>
    </row>
    <row r="213" spans="1:3" ht="16.95" customHeight="1">
      <c r="A213" s="24">
        <v>2012903</v>
      </c>
      <c r="B213" s="24" t="s">
        <v>764</v>
      </c>
      <c r="C213" s="25">
        <v>0</v>
      </c>
    </row>
    <row r="214" spans="1:3" ht="16.95" customHeight="1">
      <c r="A214" s="24">
        <v>2012904</v>
      </c>
      <c r="B214" s="24" t="s">
        <v>885</v>
      </c>
      <c r="C214" s="25">
        <v>0</v>
      </c>
    </row>
    <row r="215" spans="1:3" ht="16.95" customHeight="1">
      <c r="A215" s="24">
        <v>2012905</v>
      </c>
      <c r="B215" s="24" t="s">
        <v>886</v>
      </c>
      <c r="C215" s="25">
        <v>0</v>
      </c>
    </row>
    <row r="216" spans="1:3" ht="16.95" customHeight="1">
      <c r="A216" s="24">
        <v>2012950</v>
      </c>
      <c r="B216" s="24" t="s">
        <v>771</v>
      </c>
      <c r="C216" s="25">
        <v>0</v>
      </c>
    </row>
    <row r="217" spans="1:3" ht="16.95" customHeight="1">
      <c r="A217" s="24">
        <v>2012999</v>
      </c>
      <c r="B217" s="24" t="s">
        <v>887</v>
      </c>
      <c r="C217" s="25">
        <v>0</v>
      </c>
    </row>
    <row r="218" spans="1:3" ht="16.95" customHeight="1">
      <c r="A218" s="24">
        <v>20131</v>
      </c>
      <c r="B218" s="33" t="s">
        <v>888</v>
      </c>
      <c r="C218" s="19">
        <f>SUM(C219:C224)</f>
        <v>1050</v>
      </c>
    </row>
    <row r="219" spans="1:3" ht="16.95" customHeight="1">
      <c r="A219" s="24">
        <v>2013101</v>
      </c>
      <c r="B219" s="24" t="s">
        <v>762</v>
      </c>
      <c r="C219" s="25">
        <v>591</v>
      </c>
    </row>
    <row r="220" spans="1:3" ht="16.95" customHeight="1">
      <c r="A220" s="24">
        <v>2013102</v>
      </c>
      <c r="B220" s="24" t="s">
        <v>763</v>
      </c>
      <c r="C220" s="25">
        <v>406</v>
      </c>
    </row>
    <row r="221" spans="1:3" ht="16.95" customHeight="1">
      <c r="A221" s="24">
        <v>2013103</v>
      </c>
      <c r="B221" s="24" t="s">
        <v>764</v>
      </c>
      <c r="C221" s="25">
        <v>53</v>
      </c>
    </row>
    <row r="222" spans="1:3" ht="16.95" customHeight="1">
      <c r="A222" s="24">
        <v>2013105</v>
      </c>
      <c r="B222" s="24" t="s">
        <v>889</v>
      </c>
      <c r="C222" s="25"/>
    </row>
    <row r="223" spans="1:3" ht="16.95" customHeight="1">
      <c r="A223" s="24">
        <v>2013150</v>
      </c>
      <c r="B223" s="24" t="s">
        <v>771</v>
      </c>
      <c r="C223" s="25">
        <v>0</v>
      </c>
    </row>
    <row r="224" spans="1:3" ht="16.95" customHeight="1">
      <c r="A224" s="24">
        <v>2013199</v>
      </c>
      <c r="B224" s="24" t="s">
        <v>890</v>
      </c>
      <c r="C224" s="25">
        <v>0</v>
      </c>
    </row>
    <row r="225" spans="1:3" ht="16.95" customHeight="1">
      <c r="A225" s="24">
        <v>20132</v>
      </c>
      <c r="B225" s="33" t="s">
        <v>891</v>
      </c>
      <c r="C225" s="19">
        <f>SUM(C226:C230)</f>
        <v>553</v>
      </c>
    </row>
    <row r="226" spans="1:3" ht="16.95" customHeight="1">
      <c r="A226" s="24">
        <v>2013201</v>
      </c>
      <c r="B226" s="24" t="s">
        <v>762</v>
      </c>
      <c r="C226" s="25">
        <v>290</v>
      </c>
    </row>
    <row r="227" spans="1:3" ht="16.95" customHeight="1">
      <c r="A227" s="24">
        <v>2013202</v>
      </c>
      <c r="B227" s="24" t="s">
        <v>763</v>
      </c>
      <c r="C227" s="25">
        <v>263</v>
      </c>
    </row>
    <row r="228" spans="1:3" ht="16.95" customHeight="1">
      <c r="A228" s="24">
        <v>2013203</v>
      </c>
      <c r="B228" s="24" t="s">
        <v>764</v>
      </c>
      <c r="C228" s="25">
        <v>0</v>
      </c>
    </row>
    <row r="229" spans="1:3" ht="16.95" customHeight="1">
      <c r="A229" s="24">
        <v>2013250</v>
      </c>
      <c r="B229" s="24" t="s">
        <v>771</v>
      </c>
      <c r="C229" s="25">
        <v>0</v>
      </c>
    </row>
    <row r="230" spans="1:3" ht="16.95" customHeight="1">
      <c r="A230" s="24">
        <v>2013299</v>
      </c>
      <c r="B230" s="24" t="s">
        <v>892</v>
      </c>
      <c r="C230" s="25">
        <v>0</v>
      </c>
    </row>
    <row r="231" spans="1:3" ht="16.95" customHeight="1">
      <c r="A231" s="24">
        <v>20133</v>
      </c>
      <c r="B231" s="33" t="s">
        <v>893</v>
      </c>
      <c r="C231" s="19">
        <f>SUM(C232:C236)</f>
        <v>257</v>
      </c>
    </row>
    <row r="232" spans="1:3" ht="16.95" customHeight="1">
      <c r="A232" s="24">
        <v>2013301</v>
      </c>
      <c r="B232" s="24" t="s">
        <v>762</v>
      </c>
      <c r="C232" s="25">
        <v>160</v>
      </c>
    </row>
    <row r="233" spans="1:3" ht="16.95" customHeight="1">
      <c r="A233" s="24">
        <v>2013302</v>
      </c>
      <c r="B233" s="24" t="s">
        <v>763</v>
      </c>
      <c r="C233" s="25">
        <v>81</v>
      </c>
    </row>
    <row r="234" spans="1:3" ht="16.95" customHeight="1">
      <c r="A234" s="24">
        <v>2013303</v>
      </c>
      <c r="B234" s="24" t="s">
        <v>764</v>
      </c>
      <c r="C234" s="25">
        <v>0</v>
      </c>
    </row>
    <row r="235" spans="1:3" ht="16.95" customHeight="1">
      <c r="A235" s="24">
        <v>2013350</v>
      </c>
      <c r="B235" s="24" t="s">
        <v>771</v>
      </c>
      <c r="C235" s="25">
        <v>0</v>
      </c>
    </row>
    <row r="236" spans="1:3" ht="16.95" customHeight="1">
      <c r="A236" s="24">
        <v>2013399</v>
      </c>
      <c r="B236" s="24" t="s">
        <v>894</v>
      </c>
      <c r="C236" s="25">
        <v>16</v>
      </c>
    </row>
    <row r="237" spans="1:3" ht="16.95" customHeight="1">
      <c r="A237" s="24">
        <v>20134</v>
      </c>
      <c r="B237" s="33" t="s">
        <v>895</v>
      </c>
      <c r="C237" s="19">
        <f>SUM(C238:C242)</f>
        <v>104</v>
      </c>
    </row>
    <row r="238" spans="1:3" ht="16.95" customHeight="1">
      <c r="A238" s="24">
        <v>2013401</v>
      </c>
      <c r="B238" s="24" t="s">
        <v>762</v>
      </c>
      <c r="C238" s="25">
        <v>93</v>
      </c>
    </row>
    <row r="239" spans="1:3" ht="16.95" customHeight="1">
      <c r="A239" s="24">
        <v>2013402</v>
      </c>
      <c r="B239" s="24" t="s">
        <v>763</v>
      </c>
      <c r="C239" s="25">
        <v>11</v>
      </c>
    </row>
    <row r="240" spans="1:3" ht="16.95" customHeight="1">
      <c r="A240" s="24">
        <v>2013403</v>
      </c>
      <c r="B240" s="24" t="s">
        <v>764</v>
      </c>
      <c r="C240" s="25">
        <v>0</v>
      </c>
    </row>
    <row r="241" spans="1:3" ht="16.95" customHeight="1">
      <c r="A241" s="24">
        <v>2013450</v>
      </c>
      <c r="B241" s="24" t="s">
        <v>771</v>
      </c>
      <c r="C241" s="25">
        <v>0</v>
      </c>
    </row>
    <row r="242" spans="1:3" ht="16.95" customHeight="1">
      <c r="A242" s="24">
        <v>2013499</v>
      </c>
      <c r="B242" s="24" t="s">
        <v>896</v>
      </c>
      <c r="C242" s="25">
        <v>0</v>
      </c>
    </row>
    <row r="243" spans="1:3" ht="16.95" customHeight="1">
      <c r="A243" s="24">
        <v>20135</v>
      </c>
      <c r="B243" s="33" t="s">
        <v>897</v>
      </c>
      <c r="C243" s="19">
        <f>SUM(C244:C248)</f>
        <v>0</v>
      </c>
    </row>
    <row r="244" spans="1:3" ht="16.95" customHeight="1">
      <c r="A244" s="24">
        <v>2013501</v>
      </c>
      <c r="B244" s="24" t="s">
        <v>762</v>
      </c>
      <c r="C244" s="25">
        <v>0</v>
      </c>
    </row>
    <row r="245" spans="1:3" ht="16.95" customHeight="1">
      <c r="A245" s="24">
        <v>2013502</v>
      </c>
      <c r="B245" s="24" t="s">
        <v>763</v>
      </c>
      <c r="C245" s="25">
        <v>0</v>
      </c>
    </row>
    <row r="246" spans="1:3" ht="16.95" customHeight="1">
      <c r="A246" s="24">
        <v>2013503</v>
      </c>
      <c r="B246" s="24" t="s">
        <v>764</v>
      </c>
      <c r="C246" s="25">
        <v>0</v>
      </c>
    </row>
    <row r="247" spans="1:3" ht="16.95" customHeight="1">
      <c r="A247" s="24">
        <v>2013550</v>
      </c>
      <c r="B247" s="24" t="s">
        <v>771</v>
      </c>
      <c r="C247" s="25">
        <v>0</v>
      </c>
    </row>
    <row r="248" spans="1:3" ht="16.95" customHeight="1">
      <c r="A248" s="24">
        <v>2013599</v>
      </c>
      <c r="B248" s="24" t="s">
        <v>898</v>
      </c>
      <c r="C248" s="25">
        <v>0</v>
      </c>
    </row>
    <row r="249" spans="1:3" ht="16.95" customHeight="1">
      <c r="A249" s="24">
        <v>20136</v>
      </c>
      <c r="B249" s="33" t="s">
        <v>899</v>
      </c>
      <c r="C249" s="19">
        <f>SUM(C250:C254)</f>
        <v>23</v>
      </c>
    </row>
    <row r="250" spans="1:3" ht="16.95" customHeight="1">
      <c r="A250" s="24">
        <v>2013601</v>
      </c>
      <c r="B250" s="24" t="s">
        <v>762</v>
      </c>
      <c r="C250" s="25">
        <v>0</v>
      </c>
    </row>
    <row r="251" spans="1:3" ht="16.95" customHeight="1">
      <c r="A251" s="24">
        <v>2013602</v>
      </c>
      <c r="B251" s="24" t="s">
        <v>763</v>
      </c>
      <c r="C251" s="25">
        <v>0</v>
      </c>
    </row>
    <row r="252" spans="1:3" ht="16.95" customHeight="1">
      <c r="A252" s="24">
        <v>2013603</v>
      </c>
      <c r="B252" s="24" t="s">
        <v>764</v>
      </c>
      <c r="C252" s="25">
        <v>0</v>
      </c>
    </row>
    <row r="253" spans="1:3" ht="16.95" customHeight="1">
      <c r="A253" s="24">
        <v>2013650</v>
      </c>
      <c r="B253" s="24" t="s">
        <v>771</v>
      </c>
      <c r="C253" s="25">
        <v>0</v>
      </c>
    </row>
    <row r="254" spans="1:3" ht="16.95" customHeight="1">
      <c r="A254" s="24">
        <v>2013699</v>
      </c>
      <c r="B254" s="24" t="s">
        <v>900</v>
      </c>
      <c r="C254" s="25">
        <v>23</v>
      </c>
    </row>
    <row r="255" spans="1:3" ht="16.95" customHeight="1">
      <c r="A255" s="24">
        <v>20199</v>
      </c>
      <c r="B255" s="33" t="s">
        <v>901</v>
      </c>
      <c r="C255" s="19">
        <f>SUM(C256:C257)</f>
        <v>710</v>
      </c>
    </row>
    <row r="256" spans="1:3" ht="16.95" customHeight="1">
      <c r="A256" s="24">
        <v>2019901</v>
      </c>
      <c r="B256" s="24" t="s">
        <v>902</v>
      </c>
      <c r="C256" s="25">
        <v>0</v>
      </c>
    </row>
    <row r="257" spans="1:3" ht="16.95" customHeight="1">
      <c r="A257" s="24">
        <v>2019999</v>
      </c>
      <c r="B257" s="24" t="s">
        <v>903</v>
      </c>
      <c r="C257" s="25">
        <v>710</v>
      </c>
    </row>
    <row r="258" spans="1:3" ht="16.95" customHeight="1">
      <c r="A258" s="24">
        <v>202</v>
      </c>
      <c r="B258" s="33" t="s">
        <v>904</v>
      </c>
      <c r="C258" s="19">
        <f>SUM(C259,C266,C269,C272,C278,C282,C284,C289)</f>
        <v>0</v>
      </c>
    </row>
    <row r="259" spans="1:3" ht="16.95" customHeight="1">
      <c r="A259" s="24">
        <v>20201</v>
      </c>
      <c r="B259" s="33" t="s">
        <v>905</v>
      </c>
      <c r="C259" s="19">
        <f>SUM(C260:C265)</f>
        <v>0</v>
      </c>
    </row>
    <row r="260" spans="1:3" ht="16.95" customHeight="1">
      <c r="A260" s="24">
        <v>2020101</v>
      </c>
      <c r="B260" s="24" t="s">
        <v>762</v>
      </c>
      <c r="C260" s="25">
        <v>0</v>
      </c>
    </row>
    <row r="261" spans="1:3" ht="16.95" customHeight="1">
      <c r="A261" s="24">
        <v>2020102</v>
      </c>
      <c r="B261" s="24" t="s">
        <v>763</v>
      </c>
      <c r="C261" s="25">
        <v>0</v>
      </c>
    </row>
    <row r="262" spans="1:3" ht="16.95" customHeight="1">
      <c r="A262" s="24">
        <v>2020103</v>
      </c>
      <c r="B262" s="24" t="s">
        <v>764</v>
      </c>
      <c r="C262" s="25">
        <v>0</v>
      </c>
    </row>
    <row r="263" spans="1:3" ht="16.95" customHeight="1">
      <c r="A263" s="24">
        <v>2020104</v>
      </c>
      <c r="B263" s="24" t="s">
        <v>889</v>
      </c>
      <c r="C263" s="25">
        <v>0</v>
      </c>
    </row>
    <row r="264" spans="1:3" ht="16.95" customHeight="1">
      <c r="A264" s="24">
        <v>2020150</v>
      </c>
      <c r="B264" s="24" t="s">
        <v>771</v>
      </c>
      <c r="C264" s="25">
        <v>0</v>
      </c>
    </row>
    <row r="265" spans="1:3" ht="16.95" customHeight="1">
      <c r="A265" s="24">
        <v>2020199</v>
      </c>
      <c r="B265" s="24" t="s">
        <v>906</v>
      </c>
      <c r="C265" s="25">
        <v>0</v>
      </c>
    </row>
    <row r="266" spans="1:3" ht="16.95" customHeight="1">
      <c r="A266" s="24">
        <v>20202</v>
      </c>
      <c r="B266" s="33" t="s">
        <v>907</v>
      </c>
      <c r="C266" s="19">
        <f>SUM(C267:C268)</f>
        <v>0</v>
      </c>
    </row>
    <row r="267" spans="1:3" ht="16.95" customHeight="1">
      <c r="A267" s="24">
        <v>2020201</v>
      </c>
      <c r="B267" s="24" t="s">
        <v>908</v>
      </c>
      <c r="C267" s="25">
        <v>0</v>
      </c>
    </row>
    <row r="268" spans="1:3" ht="16.95" customHeight="1">
      <c r="A268" s="24">
        <v>2020202</v>
      </c>
      <c r="B268" s="24" t="s">
        <v>909</v>
      </c>
      <c r="C268" s="25">
        <v>0</v>
      </c>
    </row>
    <row r="269" spans="1:3" ht="16.95" customHeight="1">
      <c r="A269" s="24">
        <v>20203</v>
      </c>
      <c r="B269" s="33" t="s">
        <v>910</v>
      </c>
      <c r="C269" s="19">
        <f>SUM(C270:C271)</f>
        <v>0</v>
      </c>
    </row>
    <row r="270" spans="1:3" ht="16.95" customHeight="1">
      <c r="A270" s="24">
        <v>2020304</v>
      </c>
      <c r="B270" s="24" t="s">
        <v>911</v>
      </c>
      <c r="C270" s="25">
        <v>0</v>
      </c>
    </row>
    <row r="271" spans="1:3" ht="16.95" customHeight="1">
      <c r="A271" s="24">
        <v>2020306</v>
      </c>
      <c r="B271" s="24" t="s">
        <v>912</v>
      </c>
      <c r="C271" s="25">
        <v>0</v>
      </c>
    </row>
    <row r="272" spans="1:3" ht="16.95" customHeight="1">
      <c r="A272" s="24">
        <v>20204</v>
      </c>
      <c r="B272" s="33" t="s">
        <v>913</v>
      </c>
      <c r="C272" s="19">
        <f>SUM(C273:C277)</f>
        <v>0</v>
      </c>
    </row>
    <row r="273" spans="1:3" ht="16.95" customHeight="1">
      <c r="A273" s="24">
        <v>2020401</v>
      </c>
      <c r="B273" s="24" t="s">
        <v>914</v>
      </c>
      <c r="C273" s="25">
        <v>0</v>
      </c>
    </row>
    <row r="274" spans="1:3" ht="16.95" customHeight="1">
      <c r="A274" s="24">
        <v>2020402</v>
      </c>
      <c r="B274" s="24" t="s">
        <v>915</v>
      </c>
      <c r="C274" s="25">
        <v>0</v>
      </c>
    </row>
    <row r="275" spans="1:3" ht="16.95" customHeight="1">
      <c r="A275" s="24">
        <v>2020403</v>
      </c>
      <c r="B275" s="24" t="s">
        <v>916</v>
      </c>
      <c r="C275" s="25">
        <v>0</v>
      </c>
    </row>
    <row r="276" spans="1:3" ht="16.95" customHeight="1">
      <c r="A276" s="24">
        <v>2020404</v>
      </c>
      <c r="B276" s="24" t="s">
        <v>917</v>
      </c>
      <c r="C276" s="25">
        <v>0</v>
      </c>
    </row>
    <row r="277" spans="1:3" ht="16.95" customHeight="1">
      <c r="A277" s="24">
        <v>2020499</v>
      </c>
      <c r="B277" s="24" t="s">
        <v>918</v>
      </c>
      <c r="C277" s="25">
        <v>0</v>
      </c>
    </row>
    <row r="278" spans="1:3" ht="16.95" customHeight="1">
      <c r="A278" s="24">
        <v>20205</v>
      </c>
      <c r="B278" s="33" t="s">
        <v>919</v>
      </c>
      <c r="C278" s="19">
        <f>SUM(C279:C281)</f>
        <v>0</v>
      </c>
    </row>
    <row r="279" spans="1:3" ht="16.95" customHeight="1">
      <c r="A279" s="24">
        <v>2020503</v>
      </c>
      <c r="B279" s="24" t="s">
        <v>920</v>
      </c>
      <c r="C279" s="25">
        <v>0</v>
      </c>
    </row>
    <row r="280" spans="1:3" ht="16.95" customHeight="1">
      <c r="A280" s="24">
        <v>2020504</v>
      </c>
      <c r="B280" s="24" t="s">
        <v>921</v>
      </c>
      <c r="C280" s="25">
        <v>0</v>
      </c>
    </row>
    <row r="281" spans="1:3" ht="16.95" customHeight="1">
      <c r="A281" s="24">
        <v>2020599</v>
      </c>
      <c r="B281" s="24" t="s">
        <v>922</v>
      </c>
      <c r="C281" s="25">
        <v>0</v>
      </c>
    </row>
    <row r="282" spans="1:3" ht="16.95" customHeight="1">
      <c r="A282" s="24">
        <v>20206</v>
      </c>
      <c r="B282" s="33" t="s">
        <v>923</v>
      </c>
      <c r="C282" s="19">
        <f>C283</f>
        <v>0</v>
      </c>
    </row>
    <row r="283" spans="1:3" ht="16.95" customHeight="1">
      <c r="A283" s="24">
        <v>2020601</v>
      </c>
      <c r="B283" s="24" t="s">
        <v>924</v>
      </c>
      <c r="C283" s="25">
        <v>0</v>
      </c>
    </row>
    <row r="284" spans="1:3" ht="16.95" customHeight="1">
      <c r="A284" s="24">
        <v>20207</v>
      </c>
      <c r="B284" s="33" t="s">
        <v>925</v>
      </c>
      <c r="C284" s="19">
        <f>SUM(C285:C288)</f>
        <v>0</v>
      </c>
    </row>
    <row r="285" spans="1:3" ht="16.95" customHeight="1">
      <c r="A285" s="24">
        <v>2020701</v>
      </c>
      <c r="B285" s="24" t="s">
        <v>926</v>
      </c>
      <c r="C285" s="25">
        <v>0</v>
      </c>
    </row>
    <row r="286" spans="1:3" ht="16.95" customHeight="1">
      <c r="A286" s="24">
        <v>2020702</v>
      </c>
      <c r="B286" s="24" t="s">
        <v>927</v>
      </c>
      <c r="C286" s="25">
        <v>0</v>
      </c>
    </row>
    <row r="287" spans="1:3" ht="16.95" customHeight="1">
      <c r="A287" s="24">
        <v>2020703</v>
      </c>
      <c r="B287" s="24" t="s">
        <v>928</v>
      </c>
      <c r="C287" s="25">
        <v>0</v>
      </c>
    </row>
    <row r="288" spans="1:3" ht="16.95" customHeight="1">
      <c r="A288" s="24">
        <v>2020799</v>
      </c>
      <c r="B288" s="24" t="s">
        <v>929</v>
      </c>
      <c r="C288" s="25">
        <v>0</v>
      </c>
    </row>
    <row r="289" spans="1:3" ht="16.95" customHeight="1">
      <c r="A289" s="24">
        <v>20299</v>
      </c>
      <c r="B289" s="33" t="s">
        <v>930</v>
      </c>
      <c r="C289" s="19">
        <f t="shared" ref="C289:C294" si="0">C290</f>
        <v>0</v>
      </c>
    </row>
    <row r="290" spans="1:3" ht="16.95" customHeight="1">
      <c r="A290" s="24">
        <v>2029901</v>
      </c>
      <c r="B290" s="24" t="s">
        <v>931</v>
      </c>
      <c r="C290" s="25">
        <v>0</v>
      </c>
    </row>
    <row r="291" spans="1:3" ht="16.95" customHeight="1">
      <c r="A291" s="24">
        <v>203</v>
      </c>
      <c r="B291" s="33" t="s">
        <v>932</v>
      </c>
      <c r="C291" s="19">
        <f>SUM(C292,C294,C296,C298,C308)</f>
        <v>136</v>
      </c>
    </row>
    <row r="292" spans="1:3" ht="16.95" customHeight="1">
      <c r="A292" s="24">
        <v>20301</v>
      </c>
      <c r="B292" s="33" t="s">
        <v>933</v>
      </c>
      <c r="C292" s="19">
        <f t="shared" si="0"/>
        <v>0</v>
      </c>
    </row>
    <row r="293" spans="1:3" ht="16.95" customHeight="1">
      <c r="A293" s="24">
        <v>2030101</v>
      </c>
      <c r="B293" s="24" t="s">
        <v>934</v>
      </c>
      <c r="C293" s="25">
        <v>0</v>
      </c>
    </row>
    <row r="294" spans="1:3" ht="16.95" customHeight="1">
      <c r="A294" s="24">
        <v>20304</v>
      </c>
      <c r="B294" s="33" t="s">
        <v>935</v>
      </c>
      <c r="C294" s="19">
        <f t="shared" si="0"/>
        <v>0</v>
      </c>
    </row>
    <row r="295" spans="1:3" ht="16.95" customHeight="1">
      <c r="A295" s="24">
        <v>2030401</v>
      </c>
      <c r="B295" s="24" t="s">
        <v>936</v>
      </c>
      <c r="C295" s="25">
        <v>0</v>
      </c>
    </row>
    <row r="296" spans="1:3" ht="16.95" customHeight="1">
      <c r="A296" s="24">
        <v>20305</v>
      </c>
      <c r="B296" s="33" t="s">
        <v>937</v>
      </c>
      <c r="C296" s="19">
        <f>C297</f>
        <v>0</v>
      </c>
    </row>
    <row r="297" spans="1:3" ht="16.95" customHeight="1">
      <c r="A297" s="24">
        <v>2030501</v>
      </c>
      <c r="B297" s="24" t="s">
        <v>938</v>
      </c>
      <c r="C297" s="25">
        <v>0</v>
      </c>
    </row>
    <row r="298" spans="1:3" ht="16.95" customHeight="1">
      <c r="A298" s="24">
        <v>20306</v>
      </c>
      <c r="B298" s="33" t="s">
        <v>939</v>
      </c>
      <c r="C298" s="19">
        <f>SUM(C299:C307)</f>
        <v>136</v>
      </c>
    </row>
    <row r="299" spans="1:3" ht="16.95" customHeight="1">
      <c r="A299" s="24">
        <v>2030601</v>
      </c>
      <c r="B299" s="24" t="s">
        <v>940</v>
      </c>
      <c r="C299" s="25">
        <v>0</v>
      </c>
    </row>
    <row r="300" spans="1:3" ht="16.95" customHeight="1">
      <c r="A300" s="24">
        <v>2030602</v>
      </c>
      <c r="B300" s="24" t="s">
        <v>941</v>
      </c>
      <c r="C300" s="25">
        <v>0</v>
      </c>
    </row>
    <row r="301" spans="1:3" ht="16.95" customHeight="1">
      <c r="A301" s="24">
        <v>2030603</v>
      </c>
      <c r="B301" s="24" t="s">
        <v>942</v>
      </c>
      <c r="C301" s="25">
        <v>16</v>
      </c>
    </row>
    <row r="302" spans="1:3" ht="16.95" customHeight="1">
      <c r="A302" s="24">
        <v>2030604</v>
      </c>
      <c r="B302" s="24" t="s">
        <v>943</v>
      </c>
      <c r="C302" s="25">
        <v>0</v>
      </c>
    </row>
    <row r="303" spans="1:3" ht="16.95" customHeight="1">
      <c r="A303" s="24">
        <v>2030605</v>
      </c>
      <c r="B303" s="24" t="s">
        <v>944</v>
      </c>
      <c r="C303" s="25">
        <v>0</v>
      </c>
    </row>
    <row r="304" spans="1:3" ht="16.95" customHeight="1">
      <c r="A304" s="24">
        <v>2030606</v>
      </c>
      <c r="B304" s="24" t="s">
        <v>945</v>
      </c>
      <c r="C304" s="25">
        <v>0</v>
      </c>
    </row>
    <row r="305" spans="1:3" ht="16.95" customHeight="1">
      <c r="A305" s="24">
        <v>2030607</v>
      </c>
      <c r="B305" s="24" t="s">
        <v>946</v>
      </c>
      <c r="C305" s="25">
        <v>120</v>
      </c>
    </row>
    <row r="306" spans="1:3" ht="16.95" customHeight="1">
      <c r="A306" s="24">
        <v>2030608</v>
      </c>
      <c r="B306" s="24" t="s">
        <v>947</v>
      </c>
      <c r="C306" s="25">
        <v>0</v>
      </c>
    </row>
    <row r="307" spans="1:3" ht="16.95" customHeight="1">
      <c r="A307" s="24">
        <v>2030699</v>
      </c>
      <c r="B307" s="24" t="s">
        <v>948</v>
      </c>
      <c r="C307" s="25">
        <v>0</v>
      </c>
    </row>
    <row r="308" spans="1:3" ht="16.95" customHeight="1">
      <c r="A308" s="24">
        <v>20399</v>
      </c>
      <c r="B308" s="33" t="s">
        <v>949</v>
      </c>
      <c r="C308" s="19">
        <f>C309</f>
        <v>0</v>
      </c>
    </row>
    <row r="309" spans="1:3" ht="16.95" customHeight="1">
      <c r="A309" s="24">
        <v>2039901</v>
      </c>
      <c r="B309" s="24" t="s">
        <v>950</v>
      </c>
      <c r="C309" s="25">
        <v>0</v>
      </c>
    </row>
    <row r="310" spans="1:3" ht="16.95" customHeight="1">
      <c r="A310" s="24">
        <v>204</v>
      </c>
      <c r="B310" s="33" t="s">
        <v>951</v>
      </c>
      <c r="C310" s="19">
        <f>SUM(C311,C321,C343,C350,C362,C371,C385,C394,C403,C411,C419,C428)</f>
        <v>9005</v>
      </c>
    </row>
    <row r="311" spans="1:3" ht="16.95" customHeight="1">
      <c r="A311" s="24">
        <v>20401</v>
      </c>
      <c r="B311" s="33" t="s">
        <v>952</v>
      </c>
      <c r="C311" s="19">
        <f>SUM(C312:C320)</f>
        <v>396</v>
      </c>
    </row>
    <row r="312" spans="1:3" ht="16.95" customHeight="1">
      <c r="A312" s="24">
        <v>2040101</v>
      </c>
      <c r="B312" s="24" t="s">
        <v>953</v>
      </c>
      <c r="C312" s="25">
        <v>26</v>
      </c>
    </row>
    <row r="313" spans="1:3" ht="16.95" customHeight="1">
      <c r="A313" s="24">
        <v>2040102</v>
      </c>
      <c r="B313" s="24" t="s">
        <v>954</v>
      </c>
      <c r="C313" s="25">
        <v>0</v>
      </c>
    </row>
    <row r="314" spans="1:3" ht="16.95" customHeight="1">
      <c r="A314" s="24">
        <v>2040103</v>
      </c>
      <c r="B314" s="24" t="s">
        <v>955</v>
      </c>
      <c r="C314" s="25">
        <v>370</v>
      </c>
    </row>
    <row r="315" spans="1:3" ht="16.95" customHeight="1">
      <c r="A315" s="24">
        <v>2040104</v>
      </c>
      <c r="B315" s="24" t="s">
        <v>956</v>
      </c>
      <c r="C315" s="25">
        <v>0</v>
      </c>
    </row>
    <row r="316" spans="1:3" ht="16.95" customHeight="1">
      <c r="A316" s="24">
        <v>2040105</v>
      </c>
      <c r="B316" s="24" t="s">
        <v>957</v>
      </c>
      <c r="C316" s="25">
        <v>0</v>
      </c>
    </row>
    <row r="317" spans="1:3" ht="16.95" customHeight="1">
      <c r="A317" s="24">
        <v>2040106</v>
      </c>
      <c r="B317" s="24" t="s">
        <v>958</v>
      </c>
      <c r="C317" s="25">
        <v>0</v>
      </c>
    </row>
    <row r="318" spans="1:3" ht="16.95" customHeight="1">
      <c r="A318" s="24">
        <v>2040107</v>
      </c>
      <c r="B318" s="24" t="s">
        <v>959</v>
      </c>
      <c r="C318" s="25">
        <v>0</v>
      </c>
    </row>
    <row r="319" spans="1:3" ht="16.95" customHeight="1">
      <c r="A319" s="24">
        <v>2040108</v>
      </c>
      <c r="B319" s="24" t="s">
        <v>960</v>
      </c>
      <c r="C319" s="25">
        <v>0</v>
      </c>
    </row>
    <row r="320" spans="1:3" ht="16.95" customHeight="1">
      <c r="A320" s="24">
        <v>2040199</v>
      </c>
      <c r="B320" s="24" t="s">
        <v>961</v>
      </c>
      <c r="C320" s="25">
        <v>0</v>
      </c>
    </row>
    <row r="321" spans="1:3" ht="16.95" customHeight="1">
      <c r="A321" s="24">
        <v>20402</v>
      </c>
      <c r="B321" s="33" t="s">
        <v>962</v>
      </c>
      <c r="C321" s="19">
        <f>SUM(C322:C342)</f>
        <v>4935</v>
      </c>
    </row>
    <row r="322" spans="1:3" ht="16.95" customHeight="1">
      <c r="A322" s="24">
        <v>2040201</v>
      </c>
      <c r="B322" s="24" t="s">
        <v>762</v>
      </c>
      <c r="C322" s="25">
        <v>3035</v>
      </c>
    </row>
    <row r="323" spans="1:3" ht="16.95" customHeight="1">
      <c r="A323" s="24">
        <v>2040202</v>
      </c>
      <c r="B323" s="24" t="s">
        <v>763</v>
      </c>
      <c r="C323" s="25">
        <v>1778</v>
      </c>
    </row>
    <row r="324" spans="1:3" ht="16.95" customHeight="1">
      <c r="A324" s="24">
        <v>2040203</v>
      </c>
      <c r="B324" s="24" t="s">
        <v>764</v>
      </c>
      <c r="C324" s="25">
        <v>0</v>
      </c>
    </row>
    <row r="325" spans="1:3" ht="16.95" customHeight="1">
      <c r="A325" s="24">
        <v>2040204</v>
      </c>
      <c r="B325" s="24" t="s">
        <v>963</v>
      </c>
      <c r="C325" s="25">
        <v>0</v>
      </c>
    </row>
    <row r="326" spans="1:3" ht="16.95" customHeight="1">
      <c r="A326" s="24">
        <v>2040205</v>
      </c>
      <c r="B326" s="24" t="s">
        <v>964</v>
      </c>
      <c r="C326" s="25">
        <v>0</v>
      </c>
    </row>
    <row r="327" spans="1:3" ht="16.95" customHeight="1">
      <c r="A327" s="24">
        <v>2040206</v>
      </c>
      <c r="B327" s="24" t="s">
        <v>965</v>
      </c>
      <c r="C327" s="25">
        <v>0</v>
      </c>
    </row>
    <row r="328" spans="1:3" ht="16.95" customHeight="1">
      <c r="A328" s="24">
        <v>2040207</v>
      </c>
      <c r="B328" s="24" t="s">
        <v>966</v>
      </c>
      <c r="C328" s="25">
        <v>0</v>
      </c>
    </row>
    <row r="329" spans="1:3" ht="16.95" customHeight="1">
      <c r="A329" s="24">
        <v>2040208</v>
      </c>
      <c r="B329" s="24" t="s">
        <v>967</v>
      </c>
      <c r="C329" s="25">
        <v>1</v>
      </c>
    </row>
    <row r="330" spans="1:3" ht="16.95" customHeight="1">
      <c r="A330" s="24">
        <v>2040209</v>
      </c>
      <c r="B330" s="24" t="s">
        <v>968</v>
      </c>
      <c r="C330" s="25">
        <v>0</v>
      </c>
    </row>
    <row r="331" spans="1:3" ht="16.95" customHeight="1">
      <c r="A331" s="24">
        <v>2040210</v>
      </c>
      <c r="B331" s="24" t="s">
        <v>969</v>
      </c>
      <c r="C331" s="25">
        <v>0</v>
      </c>
    </row>
    <row r="332" spans="1:3" ht="16.95" customHeight="1">
      <c r="A332" s="24">
        <v>2040211</v>
      </c>
      <c r="B332" s="24" t="s">
        <v>970</v>
      </c>
      <c r="C332" s="25">
        <v>0</v>
      </c>
    </row>
    <row r="333" spans="1:3" ht="16.95" customHeight="1">
      <c r="A333" s="24">
        <v>2040212</v>
      </c>
      <c r="B333" s="24" t="s">
        <v>971</v>
      </c>
      <c r="C333" s="25">
        <v>0</v>
      </c>
    </row>
    <row r="334" spans="1:3" ht="16.95" customHeight="1">
      <c r="A334" s="24">
        <v>2040213</v>
      </c>
      <c r="B334" s="24" t="s">
        <v>972</v>
      </c>
      <c r="C334" s="25">
        <v>0</v>
      </c>
    </row>
    <row r="335" spans="1:3" ht="16.95" customHeight="1">
      <c r="A335" s="24">
        <v>2040214</v>
      </c>
      <c r="B335" s="24" t="s">
        <v>973</v>
      </c>
      <c r="C335" s="25">
        <v>0</v>
      </c>
    </row>
    <row r="336" spans="1:3" ht="16.95" customHeight="1">
      <c r="A336" s="24">
        <v>2040215</v>
      </c>
      <c r="B336" s="24" t="s">
        <v>974</v>
      </c>
      <c r="C336" s="25">
        <v>16</v>
      </c>
    </row>
    <row r="337" spans="1:3" ht="16.95" customHeight="1">
      <c r="A337" s="24">
        <v>2040216</v>
      </c>
      <c r="B337" s="24" t="s">
        <v>975</v>
      </c>
      <c r="C337" s="25">
        <v>0</v>
      </c>
    </row>
    <row r="338" spans="1:3" ht="16.95" customHeight="1">
      <c r="A338" s="24">
        <v>2040217</v>
      </c>
      <c r="B338" s="24" t="s">
        <v>976</v>
      </c>
      <c r="C338" s="25">
        <v>105</v>
      </c>
    </row>
    <row r="339" spans="1:3" ht="16.95" customHeight="1">
      <c r="A339" s="24">
        <v>2040218</v>
      </c>
      <c r="B339" s="24" t="s">
        <v>977</v>
      </c>
      <c r="C339" s="25">
        <v>0</v>
      </c>
    </row>
    <row r="340" spans="1:3" ht="16.95" customHeight="1">
      <c r="A340" s="24">
        <v>2040219</v>
      </c>
      <c r="B340" s="24" t="s">
        <v>805</v>
      </c>
      <c r="C340" s="25">
        <v>0</v>
      </c>
    </row>
    <row r="341" spans="1:3" ht="16.95" customHeight="1">
      <c r="A341" s="24">
        <v>2040250</v>
      </c>
      <c r="B341" s="24" t="s">
        <v>771</v>
      </c>
      <c r="C341" s="25">
        <v>0</v>
      </c>
    </row>
    <row r="342" spans="1:3" ht="16.95" customHeight="1">
      <c r="A342" s="24">
        <v>2040299</v>
      </c>
      <c r="B342" s="24" t="s">
        <v>978</v>
      </c>
      <c r="C342" s="25">
        <v>0</v>
      </c>
    </row>
    <row r="343" spans="1:3" ht="16.95" customHeight="1">
      <c r="A343" s="24">
        <v>20403</v>
      </c>
      <c r="B343" s="33" t="s">
        <v>979</v>
      </c>
      <c r="C343" s="19">
        <f>SUM(C344:C349)</f>
        <v>0</v>
      </c>
    </row>
    <row r="344" spans="1:3" ht="16.95" customHeight="1">
      <c r="A344" s="24">
        <v>2040301</v>
      </c>
      <c r="B344" s="24" t="s">
        <v>762</v>
      </c>
      <c r="C344" s="25">
        <v>0</v>
      </c>
    </row>
    <row r="345" spans="1:3" ht="16.95" customHeight="1">
      <c r="A345" s="24">
        <v>2040302</v>
      </c>
      <c r="B345" s="24" t="s">
        <v>763</v>
      </c>
      <c r="C345" s="25">
        <v>0</v>
      </c>
    </row>
    <row r="346" spans="1:3" ht="16.95" customHeight="1">
      <c r="A346" s="24">
        <v>2040303</v>
      </c>
      <c r="B346" s="24" t="s">
        <v>764</v>
      </c>
      <c r="C346" s="25">
        <v>0</v>
      </c>
    </row>
    <row r="347" spans="1:3" ht="16.95" customHeight="1">
      <c r="A347" s="24">
        <v>2040304</v>
      </c>
      <c r="B347" s="24" t="s">
        <v>980</v>
      </c>
      <c r="C347" s="25">
        <v>0</v>
      </c>
    </row>
    <row r="348" spans="1:3" ht="16.95" customHeight="1">
      <c r="A348" s="24">
        <v>2040350</v>
      </c>
      <c r="B348" s="24" t="s">
        <v>771</v>
      </c>
      <c r="C348" s="25">
        <v>0</v>
      </c>
    </row>
    <row r="349" spans="1:3" ht="16.95" customHeight="1">
      <c r="A349" s="24">
        <v>2040399</v>
      </c>
      <c r="B349" s="24" t="s">
        <v>981</v>
      </c>
      <c r="C349" s="25">
        <v>0</v>
      </c>
    </row>
    <row r="350" spans="1:3" ht="16.95" customHeight="1">
      <c r="A350" s="24">
        <v>20404</v>
      </c>
      <c r="B350" s="33" t="s">
        <v>982</v>
      </c>
      <c r="C350" s="19">
        <f>SUM(C351:C361)</f>
        <v>1270</v>
      </c>
    </row>
    <row r="351" spans="1:3" ht="16.95" customHeight="1">
      <c r="A351" s="24">
        <v>2040401</v>
      </c>
      <c r="B351" s="24" t="s">
        <v>762</v>
      </c>
      <c r="C351" s="25">
        <v>772</v>
      </c>
    </row>
    <row r="352" spans="1:3" ht="16.95" customHeight="1">
      <c r="A352" s="24">
        <v>2040402</v>
      </c>
      <c r="B352" s="24" t="s">
        <v>763</v>
      </c>
      <c r="C352" s="25">
        <v>498</v>
      </c>
    </row>
    <row r="353" spans="1:3" ht="16.95" customHeight="1">
      <c r="A353" s="24">
        <v>2040403</v>
      </c>
      <c r="B353" s="24" t="s">
        <v>764</v>
      </c>
      <c r="C353" s="25">
        <v>0</v>
      </c>
    </row>
    <row r="354" spans="1:3" ht="16.95" customHeight="1">
      <c r="A354" s="24">
        <v>2040404</v>
      </c>
      <c r="B354" s="24" t="s">
        <v>983</v>
      </c>
      <c r="C354" s="25">
        <v>0</v>
      </c>
    </row>
    <row r="355" spans="1:3" ht="16.95" customHeight="1">
      <c r="A355" s="24">
        <v>2040405</v>
      </c>
      <c r="B355" s="24" t="s">
        <v>984</v>
      </c>
      <c r="C355" s="25">
        <v>0</v>
      </c>
    </row>
    <row r="356" spans="1:3" ht="16.95" customHeight="1">
      <c r="A356" s="24">
        <v>2040406</v>
      </c>
      <c r="B356" s="24" t="s">
        <v>985</v>
      </c>
      <c r="C356" s="25">
        <v>0</v>
      </c>
    </row>
    <row r="357" spans="1:3" ht="16.95" customHeight="1">
      <c r="A357" s="24">
        <v>2040407</v>
      </c>
      <c r="B357" s="24" t="s">
        <v>986</v>
      </c>
      <c r="C357" s="25">
        <v>0</v>
      </c>
    </row>
    <row r="358" spans="1:3" ht="16.95" customHeight="1">
      <c r="A358" s="24">
        <v>2040408</v>
      </c>
      <c r="B358" s="24" t="s">
        <v>987</v>
      </c>
      <c r="C358" s="25">
        <v>0</v>
      </c>
    </row>
    <row r="359" spans="1:3" ht="16.95" customHeight="1">
      <c r="A359" s="24">
        <v>2040409</v>
      </c>
      <c r="B359" s="24" t="s">
        <v>988</v>
      </c>
      <c r="C359" s="25">
        <v>0</v>
      </c>
    </row>
    <row r="360" spans="1:3" ht="16.95" customHeight="1">
      <c r="A360" s="24">
        <v>2040450</v>
      </c>
      <c r="B360" s="24" t="s">
        <v>771</v>
      </c>
      <c r="C360" s="25">
        <v>0</v>
      </c>
    </row>
    <row r="361" spans="1:3" ht="16.95" customHeight="1">
      <c r="A361" s="24">
        <v>2040499</v>
      </c>
      <c r="B361" s="24" t="s">
        <v>989</v>
      </c>
      <c r="C361" s="25">
        <v>0</v>
      </c>
    </row>
    <row r="362" spans="1:3" ht="16.95" customHeight="1">
      <c r="A362" s="24">
        <v>20405</v>
      </c>
      <c r="B362" s="33" t="s">
        <v>990</v>
      </c>
      <c r="C362" s="19">
        <f>SUM(C363:C370)</f>
        <v>1936</v>
      </c>
    </row>
    <row r="363" spans="1:3" ht="16.95" customHeight="1">
      <c r="A363" s="24">
        <v>2040501</v>
      </c>
      <c r="B363" s="24" t="s">
        <v>762</v>
      </c>
      <c r="C363" s="25">
        <v>812</v>
      </c>
    </row>
    <row r="364" spans="1:3" ht="16.95" customHeight="1">
      <c r="A364" s="24">
        <v>2040502</v>
      </c>
      <c r="B364" s="24" t="s">
        <v>763</v>
      </c>
      <c r="C364" s="25">
        <v>1124</v>
      </c>
    </row>
    <row r="365" spans="1:3" ht="16.95" customHeight="1">
      <c r="A365" s="24">
        <v>2040503</v>
      </c>
      <c r="B365" s="24" t="s">
        <v>764</v>
      </c>
      <c r="C365" s="25">
        <v>0</v>
      </c>
    </row>
    <row r="366" spans="1:3" ht="16.95" customHeight="1">
      <c r="A366" s="24">
        <v>2040504</v>
      </c>
      <c r="B366" s="24" t="s">
        <v>991</v>
      </c>
      <c r="C366" s="25">
        <v>0</v>
      </c>
    </row>
    <row r="367" spans="1:3" ht="16.95" customHeight="1">
      <c r="A367" s="24">
        <v>2040505</v>
      </c>
      <c r="B367" s="24" t="s">
        <v>992</v>
      </c>
      <c r="C367" s="25">
        <v>0</v>
      </c>
    </row>
    <row r="368" spans="1:3" ht="16.95" customHeight="1">
      <c r="A368" s="24">
        <v>2040506</v>
      </c>
      <c r="B368" s="24" t="s">
        <v>993</v>
      </c>
      <c r="C368" s="25">
        <v>0</v>
      </c>
    </row>
    <row r="369" spans="1:3" ht="16.95" customHeight="1">
      <c r="A369" s="24">
        <v>2040550</v>
      </c>
      <c r="B369" s="24" t="s">
        <v>771</v>
      </c>
      <c r="C369" s="25">
        <v>0</v>
      </c>
    </row>
    <row r="370" spans="1:3" ht="16.95" customHeight="1">
      <c r="A370" s="24">
        <v>2040599</v>
      </c>
      <c r="B370" s="24" t="s">
        <v>994</v>
      </c>
      <c r="C370" s="25">
        <v>0</v>
      </c>
    </row>
    <row r="371" spans="1:3" ht="16.95" customHeight="1">
      <c r="A371" s="24">
        <v>20406</v>
      </c>
      <c r="B371" s="33" t="s">
        <v>995</v>
      </c>
      <c r="C371" s="19">
        <f>SUM(C372:C384)</f>
        <v>468</v>
      </c>
    </row>
    <row r="372" spans="1:3" ht="16.95" customHeight="1">
      <c r="A372" s="24">
        <v>2040601</v>
      </c>
      <c r="B372" s="24" t="s">
        <v>762</v>
      </c>
      <c r="C372" s="25">
        <v>380</v>
      </c>
    </row>
    <row r="373" spans="1:3" ht="16.95" customHeight="1">
      <c r="A373" s="24">
        <v>2040602</v>
      </c>
      <c r="B373" s="24" t="s">
        <v>763</v>
      </c>
      <c r="C373" s="25">
        <v>57</v>
      </c>
    </row>
    <row r="374" spans="1:3" ht="16.95" customHeight="1">
      <c r="A374" s="24">
        <v>2040603</v>
      </c>
      <c r="B374" s="24" t="s">
        <v>764</v>
      </c>
      <c r="C374" s="25">
        <v>0</v>
      </c>
    </row>
    <row r="375" spans="1:3" ht="16.95" customHeight="1">
      <c r="A375" s="24">
        <v>2040604</v>
      </c>
      <c r="B375" s="24" t="s">
        <v>996</v>
      </c>
      <c r="C375" s="25">
        <v>0</v>
      </c>
    </row>
    <row r="376" spans="1:3" ht="16.95" customHeight="1">
      <c r="A376" s="24">
        <v>2040605</v>
      </c>
      <c r="B376" s="24" t="s">
        <v>997</v>
      </c>
      <c r="C376" s="25">
        <v>0</v>
      </c>
    </row>
    <row r="377" spans="1:3" ht="16.95" customHeight="1">
      <c r="A377" s="24">
        <v>2040606</v>
      </c>
      <c r="B377" s="24" t="s">
        <v>998</v>
      </c>
      <c r="C377" s="25">
        <v>0</v>
      </c>
    </row>
    <row r="378" spans="1:3" ht="16.95" customHeight="1">
      <c r="A378" s="24">
        <v>2040607</v>
      </c>
      <c r="B378" s="24" t="s">
        <v>999</v>
      </c>
      <c r="C378" s="25">
        <v>24</v>
      </c>
    </row>
    <row r="379" spans="1:3" ht="16.95" customHeight="1">
      <c r="A379" s="24">
        <v>2040608</v>
      </c>
      <c r="B379" s="24" t="s">
        <v>1000</v>
      </c>
      <c r="C379" s="25">
        <v>0</v>
      </c>
    </row>
    <row r="380" spans="1:3" ht="16.95" customHeight="1">
      <c r="A380" s="24">
        <v>2040609</v>
      </c>
      <c r="B380" s="24" t="s">
        <v>1001</v>
      </c>
      <c r="C380" s="25">
        <v>0</v>
      </c>
    </row>
    <row r="381" spans="1:3" ht="16.95" customHeight="1">
      <c r="A381" s="24">
        <v>2040610</v>
      </c>
      <c r="B381" s="24" t="s">
        <v>1002</v>
      </c>
      <c r="C381" s="25">
        <v>7</v>
      </c>
    </row>
    <row r="382" spans="1:3" ht="16.95" customHeight="1">
      <c r="A382" s="24">
        <v>2040611</v>
      </c>
      <c r="B382" s="24" t="s">
        <v>1003</v>
      </c>
      <c r="C382" s="25">
        <v>0</v>
      </c>
    </row>
    <row r="383" spans="1:3" ht="16.95" customHeight="1">
      <c r="A383" s="24">
        <v>2040650</v>
      </c>
      <c r="B383" s="24" t="s">
        <v>771</v>
      </c>
      <c r="C383" s="25">
        <v>0</v>
      </c>
    </row>
    <row r="384" spans="1:3" ht="16.95" customHeight="1">
      <c r="A384" s="24">
        <v>2040699</v>
      </c>
      <c r="B384" s="24" t="s">
        <v>1004</v>
      </c>
      <c r="C384" s="25">
        <v>0</v>
      </c>
    </row>
    <row r="385" spans="1:3" ht="16.95" customHeight="1">
      <c r="A385" s="24">
        <v>20407</v>
      </c>
      <c r="B385" s="33" t="s">
        <v>1005</v>
      </c>
      <c r="C385" s="19">
        <f>SUM(C386:C393)</f>
        <v>0</v>
      </c>
    </row>
    <row r="386" spans="1:3" ht="16.95" customHeight="1">
      <c r="A386" s="24">
        <v>2040701</v>
      </c>
      <c r="B386" s="24" t="s">
        <v>762</v>
      </c>
      <c r="C386" s="25">
        <v>0</v>
      </c>
    </row>
    <row r="387" spans="1:3" ht="16.95" customHeight="1">
      <c r="A387" s="24">
        <v>2040702</v>
      </c>
      <c r="B387" s="24" t="s">
        <v>763</v>
      </c>
      <c r="C387" s="25">
        <v>0</v>
      </c>
    </row>
    <row r="388" spans="1:3" ht="16.95" customHeight="1">
      <c r="A388" s="24">
        <v>2040703</v>
      </c>
      <c r="B388" s="24" t="s">
        <v>764</v>
      </c>
      <c r="C388" s="25">
        <v>0</v>
      </c>
    </row>
    <row r="389" spans="1:3" ht="16.95" customHeight="1">
      <c r="A389" s="24">
        <v>2040704</v>
      </c>
      <c r="B389" s="24" t="s">
        <v>1006</v>
      </c>
      <c r="C389" s="25">
        <v>0</v>
      </c>
    </row>
    <row r="390" spans="1:3" ht="16.95" customHeight="1">
      <c r="A390" s="24">
        <v>2040705</v>
      </c>
      <c r="B390" s="24" t="s">
        <v>1007</v>
      </c>
      <c r="C390" s="25">
        <v>0</v>
      </c>
    </row>
    <row r="391" spans="1:3" ht="16.95" customHeight="1">
      <c r="A391" s="24">
        <v>2040706</v>
      </c>
      <c r="B391" s="24" t="s">
        <v>1008</v>
      </c>
      <c r="C391" s="25">
        <v>0</v>
      </c>
    </row>
    <row r="392" spans="1:3" ht="16.95" customHeight="1">
      <c r="A392" s="24">
        <v>2040750</v>
      </c>
      <c r="B392" s="24" t="s">
        <v>771</v>
      </c>
      <c r="C392" s="25">
        <v>0</v>
      </c>
    </row>
    <row r="393" spans="1:3" ht="16.95" customHeight="1">
      <c r="A393" s="24">
        <v>2040799</v>
      </c>
      <c r="B393" s="24" t="s">
        <v>1009</v>
      </c>
      <c r="C393" s="25">
        <v>0</v>
      </c>
    </row>
    <row r="394" spans="1:3" ht="16.95" customHeight="1">
      <c r="A394" s="24">
        <v>20408</v>
      </c>
      <c r="B394" s="33" t="s">
        <v>1010</v>
      </c>
      <c r="C394" s="19">
        <f>SUM(C395:C402)</f>
        <v>0</v>
      </c>
    </row>
    <row r="395" spans="1:3" ht="16.95" customHeight="1">
      <c r="A395" s="24">
        <v>2040801</v>
      </c>
      <c r="B395" s="24" t="s">
        <v>762</v>
      </c>
      <c r="C395" s="25">
        <v>0</v>
      </c>
    </row>
    <row r="396" spans="1:3" ht="16.95" customHeight="1">
      <c r="A396" s="24">
        <v>2040802</v>
      </c>
      <c r="B396" s="24" t="s">
        <v>763</v>
      </c>
      <c r="C396" s="25">
        <v>0</v>
      </c>
    </row>
    <row r="397" spans="1:3" ht="16.95" customHeight="1">
      <c r="A397" s="24">
        <v>2040803</v>
      </c>
      <c r="B397" s="24" t="s">
        <v>764</v>
      </c>
      <c r="C397" s="25">
        <v>0</v>
      </c>
    </row>
    <row r="398" spans="1:3" ht="16.95" customHeight="1">
      <c r="A398" s="24">
        <v>2040804</v>
      </c>
      <c r="B398" s="24" t="s">
        <v>1011</v>
      </c>
      <c r="C398" s="25">
        <v>0</v>
      </c>
    </row>
    <row r="399" spans="1:3" ht="16.95" customHeight="1">
      <c r="A399" s="24">
        <v>2040805</v>
      </c>
      <c r="B399" s="24" t="s">
        <v>1012</v>
      </c>
      <c r="C399" s="25">
        <v>0</v>
      </c>
    </row>
    <row r="400" spans="1:3" ht="16.95" customHeight="1">
      <c r="A400" s="24">
        <v>2040806</v>
      </c>
      <c r="B400" s="24" t="s">
        <v>1013</v>
      </c>
      <c r="C400" s="25">
        <v>0</v>
      </c>
    </row>
    <row r="401" spans="1:3" ht="16.95" customHeight="1">
      <c r="A401" s="24">
        <v>2040850</v>
      </c>
      <c r="B401" s="24" t="s">
        <v>771</v>
      </c>
      <c r="C401" s="25">
        <v>0</v>
      </c>
    </row>
    <row r="402" spans="1:3" ht="16.95" customHeight="1">
      <c r="A402" s="24">
        <v>2040899</v>
      </c>
      <c r="B402" s="24" t="s">
        <v>1014</v>
      </c>
      <c r="C402" s="25">
        <v>0</v>
      </c>
    </row>
    <row r="403" spans="1:3" ht="16.95" customHeight="1">
      <c r="A403" s="24">
        <v>20409</v>
      </c>
      <c r="B403" s="33" t="s">
        <v>1015</v>
      </c>
      <c r="C403" s="19">
        <f>SUM(C404:C410)</f>
        <v>0</v>
      </c>
    </row>
    <row r="404" spans="1:3" ht="16.95" customHeight="1">
      <c r="A404" s="24">
        <v>2040901</v>
      </c>
      <c r="B404" s="24" t="s">
        <v>762</v>
      </c>
      <c r="C404" s="25">
        <v>0</v>
      </c>
    </row>
    <row r="405" spans="1:3" ht="16.95" customHeight="1">
      <c r="A405" s="24">
        <v>2040902</v>
      </c>
      <c r="B405" s="24" t="s">
        <v>763</v>
      </c>
      <c r="C405" s="25">
        <v>0</v>
      </c>
    </row>
    <row r="406" spans="1:3" ht="16.95" customHeight="1">
      <c r="A406" s="24">
        <v>2040903</v>
      </c>
      <c r="B406" s="24" t="s">
        <v>764</v>
      </c>
      <c r="C406" s="25">
        <v>0</v>
      </c>
    </row>
    <row r="407" spans="1:3" ht="16.95" customHeight="1">
      <c r="A407" s="24">
        <v>2040904</v>
      </c>
      <c r="B407" s="24" t="s">
        <v>1016</v>
      </c>
      <c r="C407" s="25">
        <v>0</v>
      </c>
    </row>
    <row r="408" spans="1:3" ht="16.95" customHeight="1">
      <c r="A408" s="24">
        <v>2040905</v>
      </c>
      <c r="B408" s="24" t="s">
        <v>1017</v>
      </c>
      <c r="C408" s="25">
        <v>0</v>
      </c>
    </row>
    <row r="409" spans="1:3" ht="16.95" customHeight="1">
      <c r="A409" s="24">
        <v>2040950</v>
      </c>
      <c r="B409" s="24" t="s">
        <v>771</v>
      </c>
      <c r="C409" s="25">
        <v>0</v>
      </c>
    </row>
    <row r="410" spans="1:3" ht="16.95" customHeight="1">
      <c r="A410" s="24">
        <v>2040999</v>
      </c>
      <c r="B410" s="24" t="s">
        <v>1018</v>
      </c>
      <c r="C410" s="25">
        <v>0</v>
      </c>
    </row>
    <row r="411" spans="1:3" ht="16.95" customHeight="1">
      <c r="A411" s="24">
        <v>20410</v>
      </c>
      <c r="B411" s="33" t="s">
        <v>1019</v>
      </c>
      <c r="C411" s="19">
        <f>SUM(C412:C418)</f>
        <v>0</v>
      </c>
    </row>
    <row r="412" spans="1:3" ht="16.95" customHeight="1">
      <c r="A412" s="24">
        <v>2041001</v>
      </c>
      <c r="B412" s="24" t="s">
        <v>762</v>
      </c>
      <c r="C412" s="25">
        <v>0</v>
      </c>
    </row>
    <row r="413" spans="1:3" ht="16.95" customHeight="1">
      <c r="A413" s="24">
        <v>2041002</v>
      </c>
      <c r="B413" s="24" t="s">
        <v>763</v>
      </c>
      <c r="C413" s="25">
        <v>0</v>
      </c>
    </row>
    <row r="414" spans="1:3" ht="16.95" customHeight="1">
      <c r="A414" s="24">
        <v>2041003</v>
      </c>
      <c r="B414" s="24" t="s">
        <v>1020</v>
      </c>
      <c r="C414" s="25">
        <v>0</v>
      </c>
    </row>
    <row r="415" spans="1:3" ht="16.95" customHeight="1">
      <c r="A415" s="24">
        <v>2041004</v>
      </c>
      <c r="B415" s="24" t="s">
        <v>1021</v>
      </c>
      <c r="C415" s="25">
        <v>0</v>
      </c>
    </row>
    <row r="416" spans="1:3" ht="16.95" customHeight="1">
      <c r="A416" s="24">
        <v>2041005</v>
      </c>
      <c r="B416" s="24" t="s">
        <v>1022</v>
      </c>
      <c r="C416" s="25">
        <v>0</v>
      </c>
    </row>
    <row r="417" spans="1:3" ht="16.95" customHeight="1">
      <c r="A417" s="24">
        <v>2041006</v>
      </c>
      <c r="B417" s="24" t="s">
        <v>975</v>
      </c>
      <c r="C417" s="25">
        <v>0</v>
      </c>
    </row>
    <row r="418" spans="1:3" ht="16.95" customHeight="1">
      <c r="A418" s="24">
        <v>2041099</v>
      </c>
      <c r="B418" s="24" t="s">
        <v>1023</v>
      </c>
      <c r="C418" s="25">
        <v>0</v>
      </c>
    </row>
    <row r="419" spans="1:3" ht="16.95" customHeight="1">
      <c r="A419" s="24">
        <v>20411</v>
      </c>
      <c r="B419" s="33" t="s">
        <v>1024</v>
      </c>
      <c r="C419" s="19">
        <f>SUM(C420:C427)</f>
        <v>0</v>
      </c>
    </row>
    <row r="420" spans="1:3" ht="16.95" customHeight="1">
      <c r="A420" s="24">
        <v>2041101</v>
      </c>
      <c r="B420" s="24" t="s">
        <v>1025</v>
      </c>
      <c r="C420" s="25">
        <v>0</v>
      </c>
    </row>
    <row r="421" spans="1:3" ht="16.95" customHeight="1">
      <c r="A421" s="24">
        <v>2041102</v>
      </c>
      <c r="B421" s="24" t="s">
        <v>762</v>
      </c>
      <c r="C421" s="25">
        <v>0</v>
      </c>
    </row>
    <row r="422" spans="1:3" ht="16.95" customHeight="1">
      <c r="A422" s="24">
        <v>2041103</v>
      </c>
      <c r="B422" s="24" t="s">
        <v>1026</v>
      </c>
      <c r="C422" s="25">
        <v>0</v>
      </c>
    </row>
    <row r="423" spans="1:3" ht="16.95" customHeight="1">
      <c r="A423" s="24">
        <v>2041104</v>
      </c>
      <c r="B423" s="24" t="s">
        <v>1027</v>
      </c>
      <c r="C423" s="25">
        <v>0</v>
      </c>
    </row>
    <row r="424" spans="1:3" ht="16.95" customHeight="1">
      <c r="A424" s="24">
        <v>2041105</v>
      </c>
      <c r="B424" s="24" t="s">
        <v>1028</v>
      </c>
      <c r="C424" s="25">
        <v>0</v>
      </c>
    </row>
    <row r="425" spans="1:3" ht="16.95" customHeight="1">
      <c r="A425" s="24">
        <v>2041106</v>
      </c>
      <c r="B425" s="24" t="s">
        <v>1029</v>
      </c>
      <c r="C425" s="25">
        <v>0</v>
      </c>
    </row>
    <row r="426" spans="1:3" ht="16.95" customHeight="1">
      <c r="A426" s="24">
        <v>2041107</v>
      </c>
      <c r="B426" s="24" t="s">
        <v>1030</v>
      </c>
      <c r="C426" s="25">
        <v>0</v>
      </c>
    </row>
    <row r="427" spans="1:3" ht="16.95" customHeight="1">
      <c r="A427" s="24">
        <v>2041108</v>
      </c>
      <c r="B427" s="24" t="s">
        <v>1031</v>
      </c>
      <c r="C427" s="25">
        <v>0</v>
      </c>
    </row>
    <row r="428" spans="1:3" ht="16.95" customHeight="1">
      <c r="A428" s="24">
        <v>20499</v>
      </c>
      <c r="B428" s="33" t="s">
        <v>1032</v>
      </c>
      <c r="C428" s="19">
        <f>C429+C430</f>
        <v>0</v>
      </c>
    </row>
    <row r="429" spans="1:3" ht="16.95" customHeight="1">
      <c r="A429" s="24">
        <v>2049901</v>
      </c>
      <c r="B429" s="24" t="s">
        <v>1033</v>
      </c>
      <c r="C429" s="25">
        <v>0</v>
      </c>
    </row>
    <row r="430" spans="1:3" ht="16.95" customHeight="1">
      <c r="A430" s="24">
        <v>2049902</v>
      </c>
      <c r="B430" s="24" t="s">
        <v>1034</v>
      </c>
      <c r="C430" s="25">
        <v>0</v>
      </c>
    </row>
    <row r="431" spans="1:3" ht="16.95" customHeight="1">
      <c r="A431" s="24">
        <v>205</v>
      </c>
      <c r="B431" s="33" t="s">
        <v>1035</v>
      </c>
      <c r="C431" s="19">
        <f>SUM(C432,C437,C446,C453,C459,C463,C467,C471,C477,C484)</f>
        <v>39194</v>
      </c>
    </row>
    <row r="432" spans="1:3" ht="16.95" customHeight="1">
      <c r="A432" s="24">
        <v>20501</v>
      </c>
      <c r="B432" s="33" t="s">
        <v>1036</v>
      </c>
      <c r="C432" s="19">
        <f>SUM(C433:C436)</f>
        <v>349</v>
      </c>
    </row>
    <row r="433" spans="1:3" ht="16.95" customHeight="1">
      <c r="A433" s="24">
        <v>2050101</v>
      </c>
      <c r="B433" s="24" t="s">
        <v>762</v>
      </c>
      <c r="C433" s="25">
        <v>310</v>
      </c>
    </row>
    <row r="434" spans="1:3" ht="16.95" customHeight="1">
      <c r="A434" s="24">
        <v>2050102</v>
      </c>
      <c r="B434" s="24" t="s">
        <v>763</v>
      </c>
      <c r="C434" s="25">
        <v>39</v>
      </c>
    </row>
    <row r="435" spans="1:3" ht="16.95" customHeight="1">
      <c r="A435" s="24">
        <v>2050103</v>
      </c>
      <c r="B435" s="24" t="s">
        <v>764</v>
      </c>
      <c r="C435" s="25">
        <v>0</v>
      </c>
    </row>
    <row r="436" spans="1:3" ht="16.95" customHeight="1">
      <c r="A436" s="24">
        <v>2050199</v>
      </c>
      <c r="B436" s="24" t="s">
        <v>1037</v>
      </c>
      <c r="C436" s="25">
        <v>0</v>
      </c>
    </row>
    <row r="437" spans="1:3" ht="16.95" customHeight="1">
      <c r="A437" s="24">
        <v>20502</v>
      </c>
      <c r="B437" s="33" t="s">
        <v>1038</v>
      </c>
      <c r="C437" s="19">
        <f>SUM(C438:C445)</f>
        <v>33128</v>
      </c>
    </row>
    <row r="438" spans="1:3" ht="16.95" customHeight="1">
      <c r="A438" s="24">
        <v>2050201</v>
      </c>
      <c r="B438" s="24" t="s">
        <v>1039</v>
      </c>
      <c r="C438" s="25">
        <v>1912</v>
      </c>
    </row>
    <row r="439" spans="1:3" ht="16.95" customHeight="1">
      <c r="A439" s="24">
        <v>2050202</v>
      </c>
      <c r="B439" s="24" t="s">
        <v>1040</v>
      </c>
      <c r="C439" s="25">
        <v>16107</v>
      </c>
    </row>
    <row r="440" spans="1:3" ht="16.95" customHeight="1">
      <c r="A440" s="24">
        <v>2050203</v>
      </c>
      <c r="B440" s="24" t="s">
        <v>1041</v>
      </c>
      <c r="C440" s="25">
        <v>10527</v>
      </c>
    </row>
    <row r="441" spans="1:3" ht="16.95" customHeight="1">
      <c r="A441" s="24">
        <v>2050204</v>
      </c>
      <c r="B441" s="24" t="s">
        <v>1042</v>
      </c>
      <c r="C441" s="25">
        <v>4534</v>
      </c>
    </row>
    <row r="442" spans="1:3" ht="16.95" customHeight="1">
      <c r="A442" s="24">
        <v>2050205</v>
      </c>
      <c r="B442" s="24" t="s">
        <v>1043</v>
      </c>
      <c r="C442" s="25">
        <v>12</v>
      </c>
    </row>
    <row r="443" spans="1:3" ht="16.95" customHeight="1">
      <c r="A443" s="24">
        <v>2050206</v>
      </c>
      <c r="B443" s="24" t="s">
        <v>1044</v>
      </c>
      <c r="C443" s="25">
        <v>0</v>
      </c>
    </row>
    <row r="444" spans="1:3" ht="16.95" customHeight="1">
      <c r="A444" s="24">
        <v>2050207</v>
      </c>
      <c r="B444" s="24" t="s">
        <v>1045</v>
      </c>
      <c r="C444" s="25">
        <v>0</v>
      </c>
    </row>
    <row r="445" spans="1:3" ht="16.95" customHeight="1">
      <c r="A445" s="24">
        <v>2050299</v>
      </c>
      <c r="B445" s="24" t="s">
        <v>1046</v>
      </c>
      <c r="C445" s="25">
        <v>36</v>
      </c>
    </row>
    <row r="446" spans="1:3" ht="16.95" customHeight="1">
      <c r="A446" s="24">
        <v>20503</v>
      </c>
      <c r="B446" s="33" t="s">
        <v>1047</v>
      </c>
      <c r="C446" s="19">
        <f>SUM(C447:C452)</f>
        <v>2613</v>
      </c>
    </row>
    <row r="447" spans="1:3" ht="16.95" customHeight="1">
      <c r="A447" s="24">
        <v>2050301</v>
      </c>
      <c r="B447" s="24" t="s">
        <v>1048</v>
      </c>
      <c r="C447" s="25">
        <v>0</v>
      </c>
    </row>
    <row r="448" spans="1:3" ht="16.95" customHeight="1">
      <c r="A448" s="24">
        <v>2050302</v>
      </c>
      <c r="B448" s="24" t="s">
        <v>1049</v>
      </c>
      <c r="C448" s="25">
        <v>137</v>
      </c>
    </row>
    <row r="449" spans="1:3" ht="16.95" customHeight="1">
      <c r="A449" s="24">
        <v>2050303</v>
      </c>
      <c r="B449" s="24" t="s">
        <v>1050</v>
      </c>
      <c r="C449" s="25">
        <v>415</v>
      </c>
    </row>
    <row r="450" spans="1:3" ht="16.95" customHeight="1">
      <c r="A450" s="24">
        <v>2050304</v>
      </c>
      <c r="B450" s="24" t="s">
        <v>1051</v>
      </c>
      <c r="C450" s="25">
        <v>2061</v>
      </c>
    </row>
    <row r="451" spans="1:3" ht="16.95" customHeight="1">
      <c r="A451" s="24">
        <v>2050305</v>
      </c>
      <c r="B451" s="24" t="s">
        <v>1052</v>
      </c>
      <c r="C451" s="25">
        <v>0</v>
      </c>
    </row>
    <row r="452" spans="1:3" ht="16.95" customHeight="1">
      <c r="A452" s="24">
        <v>2050399</v>
      </c>
      <c r="B452" s="24" t="s">
        <v>1053</v>
      </c>
      <c r="C452" s="25">
        <v>0</v>
      </c>
    </row>
    <row r="453" spans="1:3" ht="16.95" customHeight="1">
      <c r="A453" s="24">
        <v>20504</v>
      </c>
      <c r="B453" s="33" t="s">
        <v>1054</v>
      </c>
      <c r="C453" s="19">
        <f>SUM(C454:C458)</f>
        <v>0</v>
      </c>
    </row>
    <row r="454" spans="1:3" ht="16.95" customHeight="1">
      <c r="A454" s="24">
        <v>2050401</v>
      </c>
      <c r="B454" s="24" t="s">
        <v>1055</v>
      </c>
      <c r="C454" s="25">
        <v>0</v>
      </c>
    </row>
    <row r="455" spans="1:3" ht="16.95" customHeight="1">
      <c r="A455" s="24">
        <v>2050402</v>
      </c>
      <c r="B455" s="24" t="s">
        <v>1056</v>
      </c>
      <c r="C455" s="25">
        <v>0</v>
      </c>
    </row>
    <row r="456" spans="1:3" ht="16.95" customHeight="1">
      <c r="A456" s="24">
        <v>2050403</v>
      </c>
      <c r="B456" s="24" t="s">
        <v>1057</v>
      </c>
      <c r="C456" s="25">
        <v>0</v>
      </c>
    </row>
    <row r="457" spans="1:3" ht="16.95" customHeight="1">
      <c r="A457" s="24">
        <v>2050404</v>
      </c>
      <c r="B457" s="24" t="s">
        <v>1058</v>
      </c>
      <c r="C457" s="25">
        <v>0</v>
      </c>
    </row>
    <row r="458" spans="1:3" ht="16.95" customHeight="1">
      <c r="A458" s="24">
        <v>2050499</v>
      </c>
      <c r="B458" s="24" t="s">
        <v>1059</v>
      </c>
      <c r="C458" s="25">
        <v>0</v>
      </c>
    </row>
    <row r="459" spans="1:3" ht="16.95" customHeight="1">
      <c r="A459" s="24">
        <v>20505</v>
      </c>
      <c r="B459" s="33" t="s">
        <v>1060</v>
      </c>
      <c r="C459" s="19">
        <f>SUM(C460:C462)</f>
        <v>0</v>
      </c>
    </row>
    <row r="460" spans="1:3" ht="16.95" customHeight="1">
      <c r="A460" s="24">
        <v>2050501</v>
      </c>
      <c r="B460" s="24" t="s">
        <v>1061</v>
      </c>
      <c r="C460" s="25">
        <v>0</v>
      </c>
    </row>
    <row r="461" spans="1:3" ht="16.95" customHeight="1">
      <c r="A461" s="24">
        <v>2050502</v>
      </c>
      <c r="B461" s="24" t="s">
        <v>1062</v>
      </c>
      <c r="C461" s="25">
        <v>0</v>
      </c>
    </row>
    <row r="462" spans="1:3" ht="16.95" customHeight="1">
      <c r="A462" s="24">
        <v>2050599</v>
      </c>
      <c r="B462" s="24" t="s">
        <v>1063</v>
      </c>
      <c r="C462" s="25">
        <v>0</v>
      </c>
    </row>
    <row r="463" spans="1:3" ht="16.95" customHeight="1">
      <c r="A463" s="24">
        <v>20506</v>
      </c>
      <c r="B463" s="33" t="s">
        <v>1064</v>
      </c>
      <c r="C463" s="19">
        <f>SUM(C464:C466)</f>
        <v>0</v>
      </c>
    </row>
    <row r="464" spans="1:3" ht="16.95" customHeight="1">
      <c r="A464" s="24">
        <v>2050601</v>
      </c>
      <c r="B464" s="24" t="s">
        <v>1065</v>
      </c>
      <c r="C464" s="25">
        <v>0</v>
      </c>
    </row>
    <row r="465" spans="1:3" ht="16.95" customHeight="1">
      <c r="A465" s="24">
        <v>2050602</v>
      </c>
      <c r="B465" s="24" t="s">
        <v>1066</v>
      </c>
      <c r="C465" s="25">
        <v>0</v>
      </c>
    </row>
    <row r="466" spans="1:3" ht="16.95" customHeight="1">
      <c r="A466" s="24">
        <v>2050699</v>
      </c>
      <c r="B466" s="24" t="s">
        <v>1067</v>
      </c>
      <c r="C466" s="25">
        <v>0</v>
      </c>
    </row>
    <row r="467" spans="1:3" ht="16.95" customHeight="1">
      <c r="A467" s="24">
        <v>20507</v>
      </c>
      <c r="B467" s="33" t="s">
        <v>1068</v>
      </c>
      <c r="C467" s="19">
        <f>SUM(C468:C470)</f>
        <v>91</v>
      </c>
    </row>
    <row r="468" spans="1:3" ht="16.95" customHeight="1">
      <c r="A468" s="24">
        <v>2050701</v>
      </c>
      <c r="B468" s="24" t="s">
        <v>1069</v>
      </c>
      <c r="C468" s="25">
        <v>91</v>
      </c>
    </row>
    <row r="469" spans="1:3" ht="16.95" customHeight="1">
      <c r="A469" s="24">
        <v>2050702</v>
      </c>
      <c r="B469" s="24" t="s">
        <v>1070</v>
      </c>
      <c r="C469" s="25">
        <v>0</v>
      </c>
    </row>
    <row r="470" spans="1:3" ht="16.95" customHeight="1">
      <c r="A470" s="24">
        <v>2050799</v>
      </c>
      <c r="B470" s="24" t="s">
        <v>1071</v>
      </c>
      <c r="C470" s="25">
        <v>0</v>
      </c>
    </row>
    <row r="471" spans="1:3" ht="16.95" customHeight="1">
      <c r="A471" s="24">
        <v>20508</v>
      </c>
      <c r="B471" s="33" t="s">
        <v>1072</v>
      </c>
      <c r="C471" s="19">
        <f>SUM(C472:C476)</f>
        <v>268</v>
      </c>
    </row>
    <row r="472" spans="1:3" ht="16.95" customHeight="1">
      <c r="A472" s="24">
        <v>2050801</v>
      </c>
      <c r="B472" s="24" t="s">
        <v>1073</v>
      </c>
      <c r="C472" s="25">
        <v>0</v>
      </c>
    </row>
    <row r="473" spans="1:3" ht="16.95" customHeight="1">
      <c r="A473" s="24">
        <v>2050802</v>
      </c>
      <c r="B473" s="24" t="s">
        <v>1074</v>
      </c>
      <c r="C473" s="25">
        <v>268</v>
      </c>
    </row>
    <row r="474" spans="1:3" ht="16.95" customHeight="1">
      <c r="A474" s="24">
        <v>2050803</v>
      </c>
      <c r="B474" s="24" t="s">
        <v>1075</v>
      </c>
      <c r="C474" s="25">
        <v>0</v>
      </c>
    </row>
    <row r="475" spans="1:3" ht="16.95" customHeight="1">
      <c r="A475" s="24">
        <v>2050804</v>
      </c>
      <c r="B475" s="24" t="s">
        <v>1076</v>
      </c>
      <c r="C475" s="25">
        <v>0</v>
      </c>
    </row>
    <row r="476" spans="1:3" ht="16.95" customHeight="1">
      <c r="A476" s="24">
        <v>2050899</v>
      </c>
      <c r="B476" s="24" t="s">
        <v>1077</v>
      </c>
      <c r="C476" s="25">
        <v>0</v>
      </c>
    </row>
    <row r="477" spans="1:3" ht="16.95" customHeight="1">
      <c r="A477" s="24">
        <v>20509</v>
      </c>
      <c r="B477" s="33" t="s">
        <v>1078</v>
      </c>
      <c r="C477" s="19">
        <f>SUM(C478:C483)</f>
        <v>2745</v>
      </c>
    </row>
    <row r="478" spans="1:3" ht="16.95" customHeight="1">
      <c r="A478" s="24">
        <v>2050901</v>
      </c>
      <c r="B478" s="24" t="s">
        <v>1079</v>
      </c>
      <c r="C478" s="25">
        <v>1756</v>
      </c>
    </row>
    <row r="479" spans="1:3" ht="16.95" customHeight="1">
      <c r="A479" s="24">
        <v>2050902</v>
      </c>
      <c r="B479" s="24" t="s">
        <v>1080</v>
      </c>
      <c r="C479" s="25">
        <v>133</v>
      </c>
    </row>
    <row r="480" spans="1:3" ht="16.95" customHeight="1">
      <c r="A480" s="24">
        <v>2050903</v>
      </c>
      <c r="B480" s="24" t="s">
        <v>1081</v>
      </c>
      <c r="C480" s="25">
        <v>0</v>
      </c>
    </row>
    <row r="481" spans="1:3" ht="16.95" customHeight="1">
      <c r="A481" s="24">
        <v>2050904</v>
      </c>
      <c r="B481" s="24" t="s">
        <v>1082</v>
      </c>
      <c r="C481" s="25">
        <v>0</v>
      </c>
    </row>
    <row r="482" spans="1:3" ht="16.95" customHeight="1">
      <c r="A482" s="24">
        <v>2050905</v>
      </c>
      <c r="B482" s="24" t="s">
        <v>1083</v>
      </c>
      <c r="C482" s="25">
        <v>856</v>
      </c>
    </row>
    <row r="483" spans="1:3" ht="16.95" customHeight="1">
      <c r="A483" s="24">
        <v>2050999</v>
      </c>
      <c r="B483" s="24" t="s">
        <v>1084</v>
      </c>
      <c r="C483" s="25">
        <v>0</v>
      </c>
    </row>
    <row r="484" spans="1:3" ht="16.95" customHeight="1">
      <c r="A484" s="24">
        <v>20599</v>
      </c>
      <c r="B484" s="33" t="s">
        <v>1085</v>
      </c>
      <c r="C484" s="19">
        <f>C485</f>
        <v>0</v>
      </c>
    </row>
    <row r="485" spans="1:3" ht="16.95" customHeight="1">
      <c r="A485" s="24">
        <v>2059999</v>
      </c>
      <c r="B485" s="24" t="s">
        <v>1086</v>
      </c>
      <c r="C485" s="25">
        <v>0</v>
      </c>
    </row>
    <row r="486" spans="1:3" ht="16.95" customHeight="1">
      <c r="A486" s="24">
        <v>206</v>
      </c>
      <c r="B486" s="33" t="s">
        <v>1087</v>
      </c>
      <c r="C486" s="19">
        <f>SUM(C487,C492,C501,C507,C513,C518,C523,C530,C534,C537)</f>
        <v>1801</v>
      </c>
    </row>
    <row r="487" spans="1:3" ht="16.95" customHeight="1">
      <c r="A487" s="24">
        <v>20601</v>
      </c>
      <c r="B487" s="33" t="s">
        <v>1088</v>
      </c>
      <c r="C487" s="19">
        <f>SUM(C488:C491)</f>
        <v>0</v>
      </c>
    </row>
    <row r="488" spans="1:3" ht="16.95" customHeight="1">
      <c r="A488" s="24">
        <v>2060101</v>
      </c>
      <c r="B488" s="24" t="s">
        <v>762</v>
      </c>
      <c r="C488" s="25">
        <v>0</v>
      </c>
    </row>
    <row r="489" spans="1:3" ht="16.95" customHeight="1">
      <c r="A489" s="24">
        <v>2060102</v>
      </c>
      <c r="B489" s="24" t="s">
        <v>763</v>
      </c>
      <c r="C489" s="25">
        <v>0</v>
      </c>
    </row>
    <row r="490" spans="1:3" ht="16.95" customHeight="1">
      <c r="A490" s="24">
        <v>2060103</v>
      </c>
      <c r="B490" s="24" t="s">
        <v>764</v>
      </c>
      <c r="C490" s="25">
        <v>0</v>
      </c>
    </row>
    <row r="491" spans="1:3" ht="16.95" customHeight="1">
      <c r="A491" s="24">
        <v>2060199</v>
      </c>
      <c r="B491" s="24" t="s">
        <v>1089</v>
      </c>
      <c r="C491" s="25">
        <v>0</v>
      </c>
    </row>
    <row r="492" spans="1:3" ht="16.95" customHeight="1">
      <c r="A492" s="24">
        <v>20602</v>
      </c>
      <c r="B492" s="33" t="s">
        <v>1090</v>
      </c>
      <c r="C492" s="19">
        <f>SUM(C493:C500)</f>
        <v>0</v>
      </c>
    </row>
    <row r="493" spans="1:3" ht="16.95" customHeight="1">
      <c r="A493" s="24">
        <v>2060201</v>
      </c>
      <c r="B493" s="24" t="s">
        <v>1091</v>
      </c>
      <c r="C493" s="25">
        <v>0</v>
      </c>
    </row>
    <row r="494" spans="1:3" ht="16.95" customHeight="1">
      <c r="A494" s="24">
        <v>2060202</v>
      </c>
      <c r="B494" s="24" t="s">
        <v>1092</v>
      </c>
      <c r="C494" s="25">
        <v>0</v>
      </c>
    </row>
    <row r="495" spans="1:3" ht="16.95" customHeight="1">
      <c r="A495" s="24">
        <v>2060203</v>
      </c>
      <c r="B495" s="24" t="s">
        <v>1093</v>
      </c>
      <c r="C495" s="25">
        <v>0</v>
      </c>
    </row>
    <row r="496" spans="1:3" ht="16.95" customHeight="1">
      <c r="A496" s="24">
        <v>2060204</v>
      </c>
      <c r="B496" s="24" t="s">
        <v>1094</v>
      </c>
      <c r="C496" s="25">
        <v>0</v>
      </c>
    </row>
    <row r="497" spans="1:3" ht="16.95" customHeight="1">
      <c r="A497" s="24">
        <v>2060205</v>
      </c>
      <c r="B497" s="24" t="s">
        <v>1095</v>
      </c>
      <c r="C497" s="25">
        <v>0</v>
      </c>
    </row>
    <row r="498" spans="1:3" ht="16.95" customHeight="1">
      <c r="A498" s="24">
        <v>2060206</v>
      </c>
      <c r="B498" s="24" t="s">
        <v>1096</v>
      </c>
      <c r="C498" s="25">
        <v>0</v>
      </c>
    </row>
    <row r="499" spans="1:3" ht="16.95" customHeight="1">
      <c r="A499" s="24">
        <v>2060207</v>
      </c>
      <c r="B499" s="24" t="s">
        <v>1097</v>
      </c>
      <c r="C499" s="25">
        <v>0</v>
      </c>
    </row>
    <row r="500" spans="1:3" ht="16.95" customHeight="1">
      <c r="A500" s="24">
        <v>2060299</v>
      </c>
      <c r="B500" s="24" t="s">
        <v>1098</v>
      </c>
      <c r="C500" s="25">
        <v>0</v>
      </c>
    </row>
    <row r="501" spans="1:3" ht="16.95" customHeight="1">
      <c r="A501" s="24">
        <v>20603</v>
      </c>
      <c r="B501" s="33" t="s">
        <v>1099</v>
      </c>
      <c r="C501" s="19">
        <f>SUM(C502:C506)</f>
        <v>295</v>
      </c>
    </row>
    <row r="502" spans="1:3" ht="16.95" customHeight="1">
      <c r="A502" s="24">
        <v>2060301</v>
      </c>
      <c r="B502" s="24" t="s">
        <v>1091</v>
      </c>
      <c r="C502" s="25">
        <v>0</v>
      </c>
    </row>
    <row r="503" spans="1:3" ht="16.95" customHeight="1">
      <c r="A503" s="24">
        <v>2060302</v>
      </c>
      <c r="B503" s="24" t="s">
        <v>1100</v>
      </c>
      <c r="C503" s="25">
        <v>4</v>
      </c>
    </row>
    <row r="504" spans="1:3" ht="16.95" customHeight="1">
      <c r="A504" s="24">
        <v>2060303</v>
      </c>
      <c r="B504" s="24" t="s">
        <v>1101</v>
      </c>
      <c r="C504" s="25">
        <v>0</v>
      </c>
    </row>
    <row r="505" spans="1:3" ht="16.95" customHeight="1">
      <c r="A505" s="24">
        <v>2060304</v>
      </c>
      <c r="B505" s="24" t="s">
        <v>1102</v>
      </c>
      <c r="C505" s="25">
        <v>0</v>
      </c>
    </row>
    <row r="506" spans="1:3" ht="16.95" customHeight="1">
      <c r="A506" s="24">
        <v>2060399</v>
      </c>
      <c r="B506" s="24" t="s">
        <v>1103</v>
      </c>
      <c r="C506" s="25">
        <v>291</v>
      </c>
    </row>
    <row r="507" spans="1:3" ht="16.95" customHeight="1">
      <c r="A507" s="24">
        <v>20604</v>
      </c>
      <c r="B507" s="33" t="s">
        <v>1104</v>
      </c>
      <c r="C507" s="19">
        <f>SUM(C508:C512)</f>
        <v>383</v>
      </c>
    </row>
    <row r="508" spans="1:3" ht="16.95" customHeight="1">
      <c r="A508" s="24">
        <v>2060401</v>
      </c>
      <c r="B508" s="24" t="s">
        <v>1091</v>
      </c>
      <c r="C508" s="25">
        <v>0</v>
      </c>
    </row>
    <row r="509" spans="1:3" ht="16.95" customHeight="1">
      <c r="A509" s="24">
        <v>2060402</v>
      </c>
      <c r="B509" s="24" t="s">
        <v>1105</v>
      </c>
      <c r="C509" s="25">
        <v>383</v>
      </c>
    </row>
    <row r="510" spans="1:3" ht="16.95" customHeight="1">
      <c r="A510" s="24">
        <v>2060403</v>
      </c>
      <c r="B510" s="24" t="s">
        <v>1106</v>
      </c>
      <c r="C510" s="25">
        <v>0</v>
      </c>
    </row>
    <row r="511" spans="1:3" ht="16.95" customHeight="1">
      <c r="A511" s="24">
        <v>2060404</v>
      </c>
      <c r="B511" s="24" t="s">
        <v>1107</v>
      </c>
      <c r="C511" s="25">
        <v>0</v>
      </c>
    </row>
    <row r="512" spans="1:3" ht="16.95" customHeight="1">
      <c r="A512" s="24">
        <v>2060499</v>
      </c>
      <c r="B512" s="24" t="s">
        <v>1108</v>
      </c>
      <c r="C512" s="25">
        <v>0</v>
      </c>
    </row>
    <row r="513" spans="1:3" ht="16.95" customHeight="1">
      <c r="A513" s="24">
        <v>20605</v>
      </c>
      <c r="B513" s="33" t="s">
        <v>1109</v>
      </c>
      <c r="C513" s="19">
        <f>SUM(C514:C517)</f>
        <v>10</v>
      </c>
    </row>
    <row r="514" spans="1:3" ht="16.95" customHeight="1">
      <c r="A514" s="24">
        <v>2060501</v>
      </c>
      <c r="B514" s="24" t="s">
        <v>1091</v>
      </c>
      <c r="C514" s="25">
        <v>0</v>
      </c>
    </row>
    <row r="515" spans="1:3" ht="16.95" customHeight="1">
      <c r="A515" s="24">
        <v>2060502</v>
      </c>
      <c r="B515" s="24" t="s">
        <v>1110</v>
      </c>
      <c r="C515" s="25">
        <v>10</v>
      </c>
    </row>
    <row r="516" spans="1:3" ht="16.95" customHeight="1">
      <c r="A516" s="24">
        <v>2060503</v>
      </c>
      <c r="B516" s="24" t="s">
        <v>1111</v>
      </c>
      <c r="C516" s="25">
        <v>0</v>
      </c>
    </row>
    <row r="517" spans="1:3" ht="16.95" customHeight="1">
      <c r="A517" s="24">
        <v>2060599</v>
      </c>
      <c r="B517" s="24" t="s">
        <v>1112</v>
      </c>
      <c r="C517" s="25">
        <v>0</v>
      </c>
    </row>
    <row r="518" spans="1:3" ht="16.95" customHeight="1">
      <c r="A518" s="24">
        <v>20606</v>
      </c>
      <c r="B518" s="33" t="s">
        <v>1113</v>
      </c>
      <c r="C518" s="19">
        <f>SUM(C519:C522)</f>
        <v>0</v>
      </c>
    </row>
    <row r="519" spans="1:3" ht="16.95" customHeight="1">
      <c r="A519" s="24">
        <v>2060601</v>
      </c>
      <c r="B519" s="24" t="s">
        <v>1114</v>
      </c>
      <c r="C519" s="25">
        <v>0</v>
      </c>
    </row>
    <row r="520" spans="1:3" ht="16.95" customHeight="1">
      <c r="A520" s="24">
        <v>2060602</v>
      </c>
      <c r="B520" s="24" t="s">
        <v>1115</v>
      </c>
      <c r="C520" s="25">
        <v>0</v>
      </c>
    </row>
    <row r="521" spans="1:3" ht="16.95" customHeight="1">
      <c r="A521" s="24">
        <v>2060603</v>
      </c>
      <c r="B521" s="24" t="s">
        <v>1116</v>
      </c>
      <c r="C521" s="25">
        <v>0</v>
      </c>
    </row>
    <row r="522" spans="1:3" ht="16.95" customHeight="1">
      <c r="A522" s="24">
        <v>2060699</v>
      </c>
      <c r="B522" s="24" t="s">
        <v>1117</v>
      </c>
      <c r="C522" s="25">
        <v>0</v>
      </c>
    </row>
    <row r="523" spans="1:3" ht="16.95" customHeight="1">
      <c r="A523" s="24">
        <v>20607</v>
      </c>
      <c r="B523" s="33" t="s">
        <v>1118</v>
      </c>
      <c r="C523" s="19">
        <f>SUM(C524:C529)</f>
        <v>125</v>
      </c>
    </row>
    <row r="524" spans="1:3" ht="16.95" customHeight="1">
      <c r="A524" s="24">
        <v>2060701</v>
      </c>
      <c r="B524" s="24" t="s">
        <v>1091</v>
      </c>
      <c r="C524" s="25">
        <v>113</v>
      </c>
    </row>
    <row r="525" spans="1:3" ht="16.95" customHeight="1">
      <c r="A525" s="24">
        <v>2060702</v>
      </c>
      <c r="B525" s="24" t="s">
        <v>1119</v>
      </c>
      <c r="C525" s="25">
        <v>10</v>
      </c>
    </row>
    <row r="526" spans="1:3" ht="16.95" customHeight="1">
      <c r="A526" s="24">
        <v>2060703</v>
      </c>
      <c r="B526" s="24" t="s">
        <v>1120</v>
      </c>
      <c r="C526" s="25">
        <v>0</v>
      </c>
    </row>
    <row r="527" spans="1:3" ht="16.95" customHeight="1">
      <c r="A527" s="24">
        <v>2060704</v>
      </c>
      <c r="B527" s="24" t="s">
        <v>1121</v>
      </c>
      <c r="C527" s="25">
        <v>0</v>
      </c>
    </row>
    <row r="528" spans="1:3" ht="16.95" customHeight="1">
      <c r="A528" s="24">
        <v>2060705</v>
      </c>
      <c r="B528" s="24" t="s">
        <v>1122</v>
      </c>
      <c r="C528" s="25">
        <v>0</v>
      </c>
    </row>
    <row r="529" spans="1:3" ht="16.95" customHeight="1">
      <c r="A529" s="24">
        <v>2060799</v>
      </c>
      <c r="B529" s="24" t="s">
        <v>1123</v>
      </c>
      <c r="C529" s="25">
        <v>2</v>
      </c>
    </row>
    <row r="530" spans="1:3" ht="16.95" customHeight="1">
      <c r="A530" s="24">
        <v>20608</v>
      </c>
      <c r="B530" s="33" t="s">
        <v>1124</v>
      </c>
      <c r="C530" s="19">
        <f>SUM(C531:C533)</f>
        <v>0</v>
      </c>
    </row>
    <row r="531" spans="1:3" ht="16.95" customHeight="1">
      <c r="A531" s="24">
        <v>2060801</v>
      </c>
      <c r="B531" s="24" t="s">
        <v>1125</v>
      </c>
      <c r="C531" s="25">
        <v>0</v>
      </c>
    </row>
    <row r="532" spans="1:3" ht="16.95" customHeight="1">
      <c r="A532" s="24">
        <v>2060802</v>
      </c>
      <c r="B532" s="24" t="s">
        <v>1126</v>
      </c>
      <c r="C532" s="25">
        <v>0</v>
      </c>
    </row>
    <row r="533" spans="1:3" ht="16.95" customHeight="1">
      <c r="A533" s="24">
        <v>2060899</v>
      </c>
      <c r="B533" s="24" t="s">
        <v>1127</v>
      </c>
      <c r="C533" s="25">
        <v>0</v>
      </c>
    </row>
    <row r="534" spans="1:3" ht="16.95" customHeight="1">
      <c r="A534" s="24">
        <v>20609</v>
      </c>
      <c r="B534" s="33" t="s">
        <v>1128</v>
      </c>
      <c r="C534" s="19">
        <f>C535+C536</f>
        <v>0</v>
      </c>
    </row>
    <row r="535" spans="1:3" ht="16.95" customHeight="1">
      <c r="A535" s="24">
        <v>2060901</v>
      </c>
      <c r="B535" s="24" t="s">
        <v>1129</v>
      </c>
      <c r="C535" s="25">
        <v>0</v>
      </c>
    </row>
    <row r="536" spans="1:3" ht="16.95" customHeight="1">
      <c r="A536" s="24">
        <v>2060902</v>
      </c>
      <c r="B536" s="24" t="s">
        <v>1130</v>
      </c>
      <c r="C536" s="25">
        <v>0</v>
      </c>
    </row>
    <row r="537" spans="1:3" ht="16.95" customHeight="1">
      <c r="A537" s="24">
        <v>20699</v>
      </c>
      <c r="B537" s="33" t="s">
        <v>1131</v>
      </c>
      <c r="C537" s="19">
        <f>SUM(C538:C541)</f>
        <v>988</v>
      </c>
    </row>
    <row r="538" spans="1:3" ht="16.95" customHeight="1">
      <c r="A538" s="24">
        <v>2069901</v>
      </c>
      <c r="B538" s="24" t="s">
        <v>1132</v>
      </c>
      <c r="C538" s="25">
        <v>858</v>
      </c>
    </row>
    <row r="539" spans="1:3" ht="16.95" customHeight="1">
      <c r="A539" s="24">
        <v>2069902</v>
      </c>
      <c r="B539" s="24" t="s">
        <v>1133</v>
      </c>
      <c r="C539" s="25">
        <v>0</v>
      </c>
    </row>
    <row r="540" spans="1:3" ht="16.95" customHeight="1">
      <c r="A540" s="24">
        <v>2069903</v>
      </c>
      <c r="B540" s="24" t="s">
        <v>1134</v>
      </c>
      <c r="C540" s="25">
        <v>0</v>
      </c>
    </row>
    <row r="541" spans="1:3" ht="16.95" customHeight="1">
      <c r="A541" s="24">
        <v>2069999</v>
      </c>
      <c r="B541" s="24" t="s">
        <v>1135</v>
      </c>
      <c r="C541" s="25">
        <v>130</v>
      </c>
    </row>
    <row r="542" spans="1:3" ht="16.95" customHeight="1">
      <c r="A542" s="24">
        <v>207</v>
      </c>
      <c r="B542" s="33" t="s">
        <v>1136</v>
      </c>
      <c r="C542" s="19">
        <f>SUM(C543,C557,C565,C576,C587)</f>
        <v>912</v>
      </c>
    </row>
    <row r="543" spans="1:3" ht="16.95" customHeight="1">
      <c r="A543" s="24">
        <v>20701</v>
      </c>
      <c r="B543" s="33" t="s">
        <v>1137</v>
      </c>
      <c r="C543" s="19">
        <f>SUM(C544:C556)</f>
        <v>447</v>
      </c>
    </row>
    <row r="544" spans="1:3" ht="16.95" customHeight="1">
      <c r="A544" s="24">
        <v>2070101</v>
      </c>
      <c r="B544" s="24" t="s">
        <v>762</v>
      </c>
      <c r="C544" s="25">
        <v>261</v>
      </c>
    </row>
    <row r="545" spans="1:3" ht="16.95" customHeight="1">
      <c r="A545" s="24">
        <v>2070102</v>
      </c>
      <c r="B545" s="24" t="s">
        <v>763</v>
      </c>
      <c r="C545" s="25">
        <v>3</v>
      </c>
    </row>
    <row r="546" spans="1:3" ht="16.95" customHeight="1">
      <c r="A546" s="24">
        <v>2070103</v>
      </c>
      <c r="B546" s="24" t="s">
        <v>764</v>
      </c>
      <c r="C546" s="25">
        <v>0</v>
      </c>
    </row>
    <row r="547" spans="1:3" ht="16.95" customHeight="1">
      <c r="A547" s="24">
        <v>2070104</v>
      </c>
      <c r="B547" s="24" t="s">
        <v>1138</v>
      </c>
      <c r="C547" s="25">
        <v>0</v>
      </c>
    </row>
    <row r="548" spans="1:3" ht="16.95" customHeight="1">
      <c r="A548" s="24">
        <v>2070105</v>
      </c>
      <c r="B548" s="24" t="s">
        <v>1139</v>
      </c>
      <c r="C548" s="25">
        <v>0</v>
      </c>
    </row>
    <row r="549" spans="1:3" ht="16.95" customHeight="1">
      <c r="A549" s="24">
        <v>2070106</v>
      </c>
      <c r="B549" s="24" t="s">
        <v>1140</v>
      </c>
      <c r="C549" s="25">
        <v>0</v>
      </c>
    </row>
    <row r="550" spans="1:3" ht="16.95" customHeight="1">
      <c r="A550" s="24">
        <v>2070107</v>
      </c>
      <c r="B550" s="24" t="s">
        <v>1141</v>
      </c>
      <c r="C550" s="25">
        <v>0</v>
      </c>
    </row>
    <row r="551" spans="1:3" ht="16.95" customHeight="1">
      <c r="A551" s="24">
        <v>2070108</v>
      </c>
      <c r="B551" s="24" t="s">
        <v>1142</v>
      </c>
      <c r="C551" s="25">
        <v>0</v>
      </c>
    </row>
    <row r="552" spans="1:3" ht="16.95" customHeight="1">
      <c r="A552" s="24">
        <v>2070109</v>
      </c>
      <c r="B552" s="24" t="s">
        <v>1143</v>
      </c>
      <c r="C552" s="25">
        <v>3</v>
      </c>
    </row>
    <row r="553" spans="1:3" ht="16.95" customHeight="1">
      <c r="A553" s="24">
        <v>2070110</v>
      </c>
      <c r="B553" s="24" t="s">
        <v>1144</v>
      </c>
      <c r="C553" s="25">
        <v>0</v>
      </c>
    </row>
    <row r="554" spans="1:3" ht="16.95" customHeight="1">
      <c r="A554" s="24">
        <v>2070111</v>
      </c>
      <c r="B554" s="24" t="s">
        <v>1145</v>
      </c>
      <c r="C554" s="25">
        <v>0</v>
      </c>
    </row>
    <row r="555" spans="1:3" ht="16.95" customHeight="1">
      <c r="A555" s="24">
        <v>2070112</v>
      </c>
      <c r="B555" s="24" t="s">
        <v>1146</v>
      </c>
      <c r="C555" s="25">
        <v>0</v>
      </c>
    </row>
    <row r="556" spans="1:3" ht="16.95" customHeight="1">
      <c r="A556" s="24">
        <v>2070199</v>
      </c>
      <c r="B556" s="24" t="s">
        <v>1147</v>
      </c>
      <c r="C556" s="25">
        <v>180</v>
      </c>
    </row>
    <row r="557" spans="1:3" ht="16.95" customHeight="1">
      <c r="A557" s="24">
        <v>20702</v>
      </c>
      <c r="B557" s="33" t="s">
        <v>1148</v>
      </c>
      <c r="C557" s="19">
        <f>SUM(C558:C564)</f>
        <v>0</v>
      </c>
    </row>
    <row r="558" spans="1:3" ht="16.95" customHeight="1">
      <c r="A558" s="24">
        <v>2070201</v>
      </c>
      <c r="B558" s="24" t="s">
        <v>762</v>
      </c>
      <c r="C558" s="25">
        <v>0</v>
      </c>
    </row>
    <row r="559" spans="1:3" ht="16.95" customHeight="1">
      <c r="A559" s="24">
        <v>2070202</v>
      </c>
      <c r="B559" s="24" t="s">
        <v>763</v>
      </c>
      <c r="C559" s="25">
        <v>0</v>
      </c>
    </row>
    <row r="560" spans="1:3" ht="16.95" customHeight="1">
      <c r="A560" s="24">
        <v>2070203</v>
      </c>
      <c r="B560" s="24" t="s">
        <v>764</v>
      </c>
      <c r="C560" s="25">
        <v>0</v>
      </c>
    </row>
    <row r="561" spans="1:3" ht="16.95" customHeight="1">
      <c r="A561" s="24">
        <v>2070204</v>
      </c>
      <c r="B561" s="24" t="s">
        <v>1149</v>
      </c>
      <c r="C561" s="25">
        <v>0</v>
      </c>
    </row>
    <row r="562" spans="1:3" ht="16.95" customHeight="1">
      <c r="A562" s="24">
        <v>2070205</v>
      </c>
      <c r="B562" s="24" t="s">
        <v>1150</v>
      </c>
      <c r="C562" s="25">
        <v>0</v>
      </c>
    </row>
    <row r="563" spans="1:3" ht="16.95" customHeight="1">
      <c r="A563" s="24">
        <v>2070206</v>
      </c>
      <c r="B563" s="24" t="s">
        <v>1151</v>
      </c>
      <c r="C563" s="25">
        <v>0</v>
      </c>
    </row>
    <row r="564" spans="1:3" ht="16.95" customHeight="1">
      <c r="A564" s="24">
        <v>2070299</v>
      </c>
      <c r="B564" s="24" t="s">
        <v>1152</v>
      </c>
      <c r="C564" s="25">
        <v>0</v>
      </c>
    </row>
    <row r="565" spans="1:3" ht="16.95" customHeight="1">
      <c r="A565" s="24">
        <v>20703</v>
      </c>
      <c r="B565" s="33" t="s">
        <v>1153</v>
      </c>
      <c r="C565" s="19">
        <f>SUM(C566:C575)</f>
        <v>0</v>
      </c>
    </row>
    <row r="566" spans="1:3" ht="16.95" customHeight="1">
      <c r="A566" s="24">
        <v>2070301</v>
      </c>
      <c r="B566" s="24" t="s">
        <v>762</v>
      </c>
      <c r="C566" s="25">
        <v>0</v>
      </c>
    </row>
    <row r="567" spans="1:3" ht="16.95" customHeight="1">
      <c r="A567" s="24">
        <v>2070302</v>
      </c>
      <c r="B567" s="24" t="s">
        <v>763</v>
      </c>
      <c r="C567" s="25">
        <v>0</v>
      </c>
    </row>
    <row r="568" spans="1:3" ht="16.95" customHeight="1">
      <c r="A568" s="24">
        <v>2070303</v>
      </c>
      <c r="B568" s="24" t="s">
        <v>764</v>
      </c>
      <c r="C568" s="25">
        <v>0</v>
      </c>
    </row>
    <row r="569" spans="1:3" ht="16.95" customHeight="1">
      <c r="A569" s="24">
        <v>2070304</v>
      </c>
      <c r="B569" s="24" t="s">
        <v>1154</v>
      </c>
      <c r="C569" s="25">
        <v>0</v>
      </c>
    </row>
    <row r="570" spans="1:3" ht="16.95" customHeight="1">
      <c r="A570" s="24">
        <v>2070305</v>
      </c>
      <c r="B570" s="24" t="s">
        <v>1155</v>
      </c>
      <c r="C570" s="25">
        <v>0</v>
      </c>
    </row>
    <row r="571" spans="1:3" ht="16.95" customHeight="1">
      <c r="A571" s="24">
        <v>2070306</v>
      </c>
      <c r="B571" s="24" t="s">
        <v>1156</v>
      </c>
      <c r="C571" s="25">
        <v>0</v>
      </c>
    </row>
    <row r="572" spans="1:3" ht="16.95" customHeight="1">
      <c r="A572" s="24">
        <v>2070307</v>
      </c>
      <c r="B572" s="24" t="s">
        <v>1157</v>
      </c>
      <c r="C572" s="25">
        <v>0</v>
      </c>
    </row>
    <row r="573" spans="1:3" ht="16.95" customHeight="1">
      <c r="A573" s="24">
        <v>2070308</v>
      </c>
      <c r="B573" s="24" t="s">
        <v>1158</v>
      </c>
      <c r="C573" s="25">
        <v>0</v>
      </c>
    </row>
    <row r="574" spans="1:3" ht="16.95" customHeight="1">
      <c r="A574" s="24">
        <v>2070309</v>
      </c>
      <c r="B574" s="24" t="s">
        <v>1159</v>
      </c>
      <c r="C574" s="25">
        <v>0</v>
      </c>
    </row>
    <row r="575" spans="1:3" ht="16.95" customHeight="1">
      <c r="A575" s="24">
        <v>2070399</v>
      </c>
      <c r="B575" s="24" t="s">
        <v>1160</v>
      </c>
      <c r="C575" s="25">
        <v>0</v>
      </c>
    </row>
    <row r="576" spans="1:3" ht="16.95" customHeight="1">
      <c r="A576" s="24">
        <v>20704</v>
      </c>
      <c r="B576" s="33" t="s">
        <v>1161</v>
      </c>
      <c r="C576" s="19">
        <f>SUM(C577:C586)</f>
        <v>453</v>
      </c>
    </row>
    <row r="577" spans="1:3" ht="16.95" customHeight="1">
      <c r="A577" s="24">
        <v>2070401</v>
      </c>
      <c r="B577" s="24" t="s">
        <v>762</v>
      </c>
      <c r="C577" s="25">
        <v>259</v>
      </c>
    </row>
    <row r="578" spans="1:3" ht="16.95" customHeight="1">
      <c r="A578" s="24">
        <v>2070402</v>
      </c>
      <c r="B578" s="24" t="s">
        <v>763</v>
      </c>
      <c r="C578" s="25">
        <v>113</v>
      </c>
    </row>
    <row r="579" spans="1:3" ht="16.95" customHeight="1">
      <c r="A579" s="24">
        <v>2070403</v>
      </c>
      <c r="B579" s="24" t="s">
        <v>764</v>
      </c>
      <c r="C579" s="25">
        <v>0</v>
      </c>
    </row>
    <row r="580" spans="1:3" ht="16.95" customHeight="1">
      <c r="A580" s="24">
        <v>2070404</v>
      </c>
      <c r="B580" s="24" t="s">
        <v>1162</v>
      </c>
      <c r="C580" s="25">
        <v>0</v>
      </c>
    </row>
    <row r="581" spans="1:3" ht="16.95" customHeight="1">
      <c r="A581" s="24">
        <v>2070405</v>
      </c>
      <c r="B581" s="24" t="s">
        <v>1163</v>
      </c>
      <c r="C581" s="25">
        <v>0</v>
      </c>
    </row>
    <row r="582" spans="1:3" ht="16.95" customHeight="1">
      <c r="A582" s="24">
        <v>2070406</v>
      </c>
      <c r="B582" s="24" t="s">
        <v>1164</v>
      </c>
      <c r="C582" s="25">
        <v>0</v>
      </c>
    </row>
    <row r="583" spans="1:3" ht="16.95" customHeight="1">
      <c r="A583" s="24">
        <v>2070407</v>
      </c>
      <c r="B583" s="24" t="s">
        <v>1165</v>
      </c>
      <c r="C583" s="25">
        <v>0</v>
      </c>
    </row>
    <row r="584" spans="1:3" ht="16.95" customHeight="1">
      <c r="A584" s="24">
        <v>2070408</v>
      </c>
      <c r="B584" s="24" t="s">
        <v>1166</v>
      </c>
      <c r="C584" s="25">
        <v>0</v>
      </c>
    </row>
    <row r="585" spans="1:3" ht="16.95" customHeight="1">
      <c r="A585" s="24">
        <v>2070409</v>
      </c>
      <c r="B585" s="24" t="s">
        <v>1167</v>
      </c>
      <c r="C585" s="25">
        <v>0</v>
      </c>
    </row>
    <row r="586" spans="1:3" ht="16.95" customHeight="1">
      <c r="A586" s="24">
        <v>2070499</v>
      </c>
      <c r="B586" s="24" t="s">
        <v>1168</v>
      </c>
      <c r="C586" s="25">
        <v>81</v>
      </c>
    </row>
    <row r="587" spans="1:3" ht="16.95" customHeight="1">
      <c r="A587" s="24">
        <v>20799</v>
      </c>
      <c r="B587" s="33" t="s">
        <v>1169</v>
      </c>
      <c r="C587" s="19">
        <f>SUM(C588:C590)</f>
        <v>12</v>
      </c>
    </row>
    <row r="588" spans="1:3" ht="16.95" customHeight="1">
      <c r="A588" s="24">
        <v>2079902</v>
      </c>
      <c r="B588" s="24" t="s">
        <v>1170</v>
      </c>
      <c r="C588" s="25">
        <v>0</v>
      </c>
    </row>
    <row r="589" spans="1:3" ht="16.95" customHeight="1">
      <c r="A589" s="24">
        <v>2079903</v>
      </c>
      <c r="B589" s="24" t="s">
        <v>1171</v>
      </c>
      <c r="C589" s="25">
        <v>0</v>
      </c>
    </row>
    <row r="590" spans="1:3" ht="16.95" customHeight="1">
      <c r="A590" s="24">
        <v>2079999</v>
      </c>
      <c r="B590" s="24" t="s">
        <v>1172</v>
      </c>
      <c r="C590" s="25">
        <v>12</v>
      </c>
    </row>
    <row r="591" spans="1:3" ht="16.95" customHeight="1">
      <c r="A591" s="24">
        <v>208</v>
      </c>
      <c r="B591" s="33" t="s">
        <v>1173</v>
      </c>
      <c r="C591" s="19">
        <f>SUM(C592,C606,C617,C619,C628,C632,C642,C650,C656,C663,C672,C677,C682,C685,C688,C691,C694,C697,C701,C706)</f>
        <v>25580</v>
      </c>
    </row>
    <row r="592" spans="1:3" ht="16.95" customHeight="1">
      <c r="A592" s="24">
        <v>20801</v>
      </c>
      <c r="B592" s="33" t="s">
        <v>1174</v>
      </c>
      <c r="C592" s="19">
        <f>SUM(C593:C605)</f>
        <v>535</v>
      </c>
    </row>
    <row r="593" spans="1:3" ht="16.95" customHeight="1">
      <c r="A593" s="24">
        <v>2080101</v>
      </c>
      <c r="B593" s="24" t="s">
        <v>762</v>
      </c>
      <c r="C593" s="25">
        <v>37</v>
      </c>
    </row>
    <row r="594" spans="1:3" ht="16.95" customHeight="1">
      <c r="A594" s="24">
        <v>2080102</v>
      </c>
      <c r="B594" s="24" t="s">
        <v>763</v>
      </c>
      <c r="C594" s="25">
        <v>0</v>
      </c>
    </row>
    <row r="595" spans="1:3" ht="16.95" customHeight="1">
      <c r="A595" s="24">
        <v>2080103</v>
      </c>
      <c r="B595" s="24" t="s">
        <v>764</v>
      </c>
      <c r="C595" s="25">
        <v>0</v>
      </c>
    </row>
    <row r="596" spans="1:3" ht="16.95" customHeight="1">
      <c r="A596" s="24">
        <v>2080104</v>
      </c>
      <c r="B596" s="24" t="s">
        <v>1175</v>
      </c>
      <c r="C596" s="25">
        <v>0</v>
      </c>
    </row>
    <row r="597" spans="1:3" ht="16.95" customHeight="1">
      <c r="A597" s="24">
        <v>2080105</v>
      </c>
      <c r="B597" s="24" t="s">
        <v>1176</v>
      </c>
      <c r="C597" s="25">
        <v>2</v>
      </c>
    </row>
    <row r="598" spans="1:3" ht="16.95" customHeight="1">
      <c r="A598" s="24">
        <v>2080106</v>
      </c>
      <c r="B598" s="24" t="s">
        <v>1177</v>
      </c>
      <c r="C598" s="25">
        <v>0</v>
      </c>
    </row>
    <row r="599" spans="1:3" ht="16.95" customHeight="1">
      <c r="A599" s="24">
        <v>2080107</v>
      </c>
      <c r="B599" s="24" t="s">
        <v>1178</v>
      </c>
      <c r="C599" s="25">
        <v>0</v>
      </c>
    </row>
    <row r="600" spans="1:3" ht="16.95" customHeight="1">
      <c r="A600" s="24">
        <v>2080108</v>
      </c>
      <c r="B600" s="24" t="s">
        <v>805</v>
      </c>
      <c r="C600" s="25">
        <v>0</v>
      </c>
    </row>
    <row r="601" spans="1:3" ht="16.95" customHeight="1">
      <c r="A601" s="24">
        <v>2080109</v>
      </c>
      <c r="B601" s="24" t="s">
        <v>1179</v>
      </c>
      <c r="C601" s="25">
        <v>496</v>
      </c>
    </row>
    <row r="602" spans="1:3" ht="16.95" customHeight="1">
      <c r="A602" s="24">
        <v>2080110</v>
      </c>
      <c r="B602" s="24" t="s">
        <v>1180</v>
      </c>
      <c r="C602" s="25">
        <v>0</v>
      </c>
    </row>
    <row r="603" spans="1:3" ht="16.95" customHeight="1">
      <c r="A603" s="24">
        <v>2080111</v>
      </c>
      <c r="B603" s="24" t="s">
        <v>1181</v>
      </c>
      <c r="C603" s="25">
        <v>0</v>
      </c>
    </row>
    <row r="604" spans="1:3" ht="16.95" customHeight="1">
      <c r="A604" s="24">
        <v>2080112</v>
      </c>
      <c r="B604" s="24" t="s">
        <v>1182</v>
      </c>
      <c r="C604" s="25">
        <v>0</v>
      </c>
    </row>
    <row r="605" spans="1:3" ht="16.95" customHeight="1">
      <c r="A605" s="24">
        <v>2080199</v>
      </c>
      <c r="B605" s="24" t="s">
        <v>1183</v>
      </c>
      <c r="C605" s="25">
        <v>0</v>
      </c>
    </row>
    <row r="606" spans="1:3" ht="16.95" customHeight="1">
      <c r="A606" s="24">
        <v>20802</v>
      </c>
      <c r="B606" s="33" t="s">
        <v>1184</v>
      </c>
      <c r="C606" s="19">
        <f>SUM(C607:C616)</f>
        <v>622</v>
      </c>
    </row>
    <row r="607" spans="1:3" ht="16.95" customHeight="1">
      <c r="A607" s="24">
        <v>2080201</v>
      </c>
      <c r="B607" s="24" t="s">
        <v>762</v>
      </c>
      <c r="C607" s="25">
        <v>410</v>
      </c>
    </row>
    <row r="608" spans="1:3" ht="16.95" customHeight="1">
      <c r="A608" s="24">
        <v>2080202</v>
      </c>
      <c r="B608" s="24" t="s">
        <v>763</v>
      </c>
      <c r="C608" s="25">
        <v>11</v>
      </c>
    </row>
    <row r="609" spans="1:3" ht="16.95" customHeight="1">
      <c r="A609" s="24">
        <v>2080203</v>
      </c>
      <c r="B609" s="24" t="s">
        <v>764</v>
      </c>
      <c r="C609" s="25">
        <v>0</v>
      </c>
    </row>
    <row r="610" spans="1:3" ht="16.95" customHeight="1">
      <c r="A610" s="24">
        <v>2080204</v>
      </c>
      <c r="B610" s="24" t="s">
        <v>1185</v>
      </c>
      <c r="C610" s="25">
        <v>23</v>
      </c>
    </row>
    <row r="611" spans="1:3" ht="16.95" customHeight="1">
      <c r="A611" s="24">
        <v>2080205</v>
      </c>
      <c r="B611" s="24" t="s">
        <v>1186</v>
      </c>
      <c r="C611" s="25">
        <v>109</v>
      </c>
    </row>
    <row r="612" spans="1:3" ht="16.95" customHeight="1">
      <c r="A612" s="24">
        <v>2080206</v>
      </c>
      <c r="B612" s="24" t="s">
        <v>1187</v>
      </c>
      <c r="C612" s="25">
        <v>0</v>
      </c>
    </row>
    <row r="613" spans="1:3" ht="16.95" customHeight="1">
      <c r="A613" s="24">
        <v>2080207</v>
      </c>
      <c r="B613" s="24" t="s">
        <v>1188</v>
      </c>
      <c r="C613" s="25">
        <v>37</v>
      </c>
    </row>
    <row r="614" spans="1:3" ht="16.95" customHeight="1">
      <c r="A614" s="24">
        <v>2080208</v>
      </c>
      <c r="B614" s="24" t="s">
        <v>1189</v>
      </c>
      <c r="C614" s="25">
        <v>0</v>
      </c>
    </row>
    <row r="615" spans="1:3" ht="16.95" customHeight="1">
      <c r="A615" s="24">
        <v>2080209</v>
      </c>
      <c r="B615" s="24" t="s">
        <v>1190</v>
      </c>
      <c r="C615" s="25">
        <v>0</v>
      </c>
    </row>
    <row r="616" spans="1:3" ht="16.95" customHeight="1">
      <c r="A616" s="24">
        <v>2080299</v>
      </c>
      <c r="B616" s="24" t="s">
        <v>1191</v>
      </c>
      <c r="C616" s="25">
        <v>32</v>
      </c>
    </row>
    <row r="617" spans="1:3" ht="16.95" customHeight="1">
      <c r="A617" s="24">
        <v>20804</v>
      </c>
      <c r="B617" s="33" t="s">
        <v>1192</v>
      </c>
      <c r="C617" s="19">
        <f>C618</f>
        <v>0</v>
      </c>
    </row>
    <row r="618" spans="1:3" ht="16.95" customHeight="1">
      <c r="A618" s="24">
        <v>2080402</v>
      </c>
      <c r="B618" s="24" t="s">
        <v>1193</v>
      </c>
      <c r="C618" s="25">
        <v>0</v>
      </c>
    </row>
    <row r="619" spans="1:3" ht="16.95" customHeight="1">
      <c r="A619" s="24">
        <v>20805</v>
      </c>
      <c r="B619" s="33" t="s">
        <v>1194</v>
      </c>
      <c r="C619" s="19">
        <f>SUM(C620:C627)</f>
        <v>11322</v>
      </c>
    </row>
    <row r="620" spans="1:3" ht="16.95" customHeight="1">
      <c r="A620" s="24">
        <v>2080501</v>
      </c>
      <c r="B620" s="24" t="s">
        <v>1195</v>
      </c>
      <c r="C620" s="25">
        <v>617</v>
      </c>
    </row>
    <row r="621" spans="1:3" ht="16.95" customHeight="1">
      <c r="A621" s="24">
        <v>2080502</v>
      </c>
      <c r="B621" s="24" t="s">
        <v>1196</v>
      </c>
      <c r="C621" s="25">
        <v>924</v>
      </c>
    </row>
    <row r="622" spans="1:3" ht="16.95" customHeight="1">
      <c r="A622" s="24">
        <v>2080503</v>
      </c>
      <c r="B622" s="24" t="s">
        <v>1197</v>
      </c>
      <c r="C622" s="25">
        <v>0</v>
      </c>
    </row>
    <row r="623" spans="1:3" ht="16.95" customHeight="1">
      <c r="A623" s="24">
        <v>2080504</v>
      </c>
      <c r="B623" s="24" t="s">
        <v>1198</v>
      </c>
      <c r="C623" s="25">
        <v>0</v>
      </c>
    </row>
    <row r="624" spans="1:3" ht="16.95" customHeight="1">
      <c r="A624" s="24">
        <v>2080505</v>
      </c>
      <c r="B624" s="24" t="s">
        <v>1199</v>
      </c>
      <c r="C624" s="25">
        <v>6530</v>
      </c>
    </row>
    <row r="625" spans="1:3" ht="16.95" customHeight="1">
      <c r="A625" s="24">
        <v>2080506</v>
      </c>
      <c r="B625" s="24" t="s">
        <v>1200</v>
      </c>
      <c r="C625" s="25">
        <v>56</v>
      </c>
    </row>
    <row r="626" spans="1:3" ht="16.95" customHeight="1">
      <c r="A626" s="24">
        <v>2080507</v>
      </c>
      <c r="B626" s="24" t="s">
        <v>1201</v>
      </c>
      <c r="C626" s="25">
        <v>3195</v>
      </c>
    </row>
    <row r="627" spans="1:3" ht="16.95" customHeight="1">
      <c r="A627" s="24">
        <v>2080599</v>
      </c>
      <c r="B627" s="24" t="s">
        <v>1202</v>
      </c>
      <c r="C627" s="25">
        <v>0</v>
      </c>
    </row>
    <row r="628" spans="1:3" ht="16.95" customHeight="1">
      <c r="A628" s="24">
        <v>20806</v>
      </c>
      <c r="B628" s="33" t="s">
        <v>1203</v>
      </c>
      <c r="C628" s="19">
        <f>SUM(C629:C631)</f>
        <v>56</v>
      </c>
    </row>
    <row r="629" spans="1:3" ht="16.95" customHeight="1">
      <c r="A629" s="24">
        <v>2080601</v>
      </c>
      <c r="B629" s="24" t="s">
        <v>1204</v>
      </c>
      <c r="C629" s="25">
        <v>54</v>
      </c>
    </row>
    <row r="630" spans="1:3" ht="16.95" customHeight="1">
      <c r="A630" s="24">
        <v>2080602</v>
      </c>
      <c r="B630" s="24" t="s">
        <v>1205</v>
      </c>
      <c r="C630" s="25">
        <v>0</v>
      </c>
    </row>
    <row r="631" spans="1:3" ht="16.95" customHeight="1">
      <c r="A631" s="24">
        <v>2080699</v>
      </c>
      <c r="B631" s="24" t="s">
        <v>1206</v>
      </c>
      <c r="C631" s="25">
        <v>2</v>
      </c>
    </row>
    <row r="632" spans="1:3" ht="16.95" customHeight="1">
      <c r="A632" s="24">
        <v>20807</v>
      </c>
      <c r="B632" s="33" t="s">
        <v>1207</v>
      </c>
      <c r="C632" s="19">
        <f>SUM(C633:C641)</f>
        <v>1166</v>
      </c>
    </row>
    <row r="633" spans="1:3" ht="16.95" customHeight="1">
      <c r="A633" s="24">
        <v>2080701</v>
      </c>
      <c r="B633" s="24" t="s">
        <v>1208</v>
      </c>
      <c r="C633" s="25">
        <v>0</v>
      </c>
    </row>
    <row r="634" spans="1:3" ht="16.95" customHeight="1">
      <c r="A634" s="24">
        <v>2080702</v>
      </c>
      <c r="B634" s="24" t="s">
        <v>1209</v>
      </c>
      <c r="C634" s="25">
        <v>0</v>
      </c>
    </row>
    <row r="635" spans="1:3" ht="16.95" customHeight="1">
      <c r="A635" s="24">
        <v>2080704</v>
      </c>
      <c r="B635" s="24" t="s">
        <v>1210</v>
      </c>
      <c r="C635" s="25">
        <v>0</v>
      </c>
    </row>
    <row r="636" spans="1:3" ht="16.95" customHeight="1">
      <c r="A636" s="24">
        <v>2080705</v>
      </c>
      <c r="B636" s="24" t="s">
        <v>1211</v>
      </c>
      <c r="C636" s="25">
        <v>0</v>
      </c>
    </row>
    <row r="637" spans="1:3" ht="16.95" customHeight="1">
      <c r="A637" s="24">
        <v>2080709</v>
      </c>
      <c r="B637" s="24" t="s">
        <v>1212</v>
      </c>
      <c r="C637" s="25">
        <v>0</v>
      </c>
    </row>
    <row r="638" spans="1:3" ht="16.95" customHeight="1">
      <c r="A638" s="24">
        <v>2080711</v>
      </c>
      <c r="B638" s="24" t="s">
        <v>1213</v>
      </c>
      <c r="C638" s="25">
        <v>0</v>
      </c>
    </row>
    <row r="639" spans="1:3" ht="16.95" customHeight="1">
      <c r="A639" s="24">
        <v>2080712</v>
      </c>
      <c r="B639" s="24" t="s">
        <v>1214</v>
      </c>
      <c r="C639" s="25">
        <v>0</v>
      </c>
    </row>
    <row r="640" spans="1:3" ht="16.95" customHeight="1">
      <c r="A640" s="24">
        <v>2080713</v>
      </c>
      <c r="B640" s="24" t="s">
        <v>1215</v>
      </c>
      <c r="C640" s="25">
        <v>0</v>
      </c>
    </row>
    <row r="641" spans="1:3" ht="16.95" customHeight="1">
      <c r="A641" s="24">
        <v>2080799</v>
      </c>
      <c r="B641" s="24" t="s">
        <v>1216</v>
      </c>
      <c r="C641" s="25">
        <v>1166</v>
      </c>
    </row>
    <row r="642" spans="1:3" ht="16.95" customHeight="1">
      <c r="A642" s="24">
        <v>20808</v>
      </c>
      <c r="B642" s="33" t="s">
        <v>1217</v>
      </c>
      <c r="C642" s="19">
        <f>SUM(C643:C649)</f>
        <v>2450</v>
      </c>
    </row>
    <row r="643" spans="1:3" ht="16.95" customHeight="1">
      <c r="A643" s="24">
        <v>2080801</v>
      </c>
      <c r="B643" s="24" t="s">
        <v>1218</v>
      </c>
      <c r="C643" s="25">
        <v>654</v>
      </c>
    </row>
    <row r="644" spans="1:3" ht="16.95" customHeight="1">
      <c r="A644" s="24">
        <v>2080802</v>
      </c>
      <c r="B644" s="24" t="s">
        <v>1219</v>
      </c>
      <c r="C644" s="25">
        <v>220</v>
      </c>
    </row>
    <row r="645" spans="1:3" ht="16.95" customHeight="1">
      <c r="A645" s="24">
        <v>2080803</v>
      </c>
      <c r="B645" s="24" t="s">
        <v>1220</v>
      </c>
      <c r="C645" s="25">
        <v>0</v>
      </c>
    </row>
    <row r="646" spans="1:3" ht="16.95" customHeight="1">
      <c r="A646" s="24">
        <v>2080804</v>
      </c>
      <c r="B646" s="24" t="s">
        <v>1221</v>
      </c>
      <c r="C646" s="25">
        <v>0</v>
      </c>
    </row>
    <row r="647" spans="1:3" ht="16.95" customHeight="1">
      <c r="A647" s="24">
        <v>2080805</v>
      </c>
      <c r="B647" s="24" t="s">
        <v>1222</v>
      </c>
      <c r="C647" s="25">
        <v>608</v>
      </c>
    </row>
    <row r="648" spans="1:3" ht="16.95" customHeight="1">
      <c r="A648" s="24">
        <v>2080806</v>
      </c>
      <c r="B648" s="24" t="s">
        <v>1223</v>
      </c>
      <c r="C648" s="25">
        <v>0</v>
      </c>
    </row>
    <row r="649" spans="1:3" ht="16.95" customHeight="1">
      <c r="A649" s="24">
        <v>2080899</v>
      </c>
      <c r="B649" s="24" t="s">
        <v>1224</v>
      </c>
      <c r="C649" s="25">
        <v>968</v>
      </c>
    </row>
    <row r="650" spans="1:3" ht="16.95" customHeight="1">
      <c r="A650" s="24">
        <v>20809</v>
      </c>
      <c r="B650" s="33" t="s">
        <v>1225</v>
      </c>
      <c r="C650" s="19">
        <f>SUM(C651:C655)</f>
        <v>266</v>
      </c>
    </row>
    <row r="651" spans="1:3" ht="16.95" customHeight="1">
      <c r="A651" s="24">
        <v>2080901</v>
      </c>
      <c r="B651" s="24" t="s">
        <v>1226</v>
      </c>
      <c r="C651" s="25">
        <v>195</v>
      </c>
    </row>
    <row r="652" spans="1:3" ht="16.95" customHeight="1">
      <c r="A652" s="24">
        <v>2080902</v>
      </c>
      <c r="B652" s="24" t="s">
        <v>1227</v>
      </c>
      <c r="C652" s="25">
        <v>0</v>
      </c>
    </row>
    <row r="653" spans="1:3" ht="16.95" customHeight="1">
      <c r="A653" s="24">
        <v>2080903</v>
      </c>
      <c r="B653" s="24" t="s">
        <v>1228</v>
      </c>
      <c r="C653" s="25">
        <v>0</v>
      </c>
    </row>
    <row r="654" spans="1:3" ht="16.95" customHeight="1">
      <c r="A654" s="24">
        <v>2080904</v>
      </c>
      <c r="B654" s="24" t="s">
        <v>1229</v>
      </c>
      <c r="C654" s="25">
        <v>0</v>
      </c>
    </row>
    <row r="655" spans="1:3" ht="16.95" customHeight="1">
      <c r="A655" s="24">
        <v>2080999</v>
      </c>
      <c r="B655" s="24" t="s">
        <v>1230</v>
      </c>
      <c r="C655" s="25">
        <v>71</v>
      </c>
    </row>
    <row r="656" spans="1:3" ht="16.95" customHeight="1">
      <c r="A656" s="24">
        <v>20810</v>
      </c>
      <c r="B656" s="33" t="s">
        <v>1231</v>
      </c>
      <c r="C656" s="19">
        <f>SUM(C657:C662)</f>
        <v>29</v>
      </c>
    </row>
    <row r="657" spans="1:3" ht="16.95" customHeight="1">
      <c r="A657" s="24">
        <v>2081001</v>
      </c>
      <c r="B657" s="24" t="s">
        <v>1232</v>
      </c>
      <c r="C657" s="25">
        <v>29</v>
      </c>
    </row>
    <row r="658" spans="1:3" ht="16.95" customHeight="1">
      <c r="A658" s="24">
        <v>2081002</v>
      </c>
      <c r="B658" s="24" t="s">
        <v>1233</v>
      </c>
      <c r="C658" s="25">
        <v>0</v>
      </c>
    </row>
    <row r="659" spans="1:3" ht="16.95" customHeight="1">
      <c r="A659" s="24">
        <v>2081003</v>
      </c>
      <c r="B659" s="24" t="s">
        <v>1234</v>
      </c>
      <c r="C659" s="25">
        <v>0</v>
      </c>
    </row>
    <row r="660" spans="1:3" ht="16.95" customHeight="1">
      <c r="A660" s="24">
        <v>2081004</v>
      </c>
      <c r="B660" s="24" t="s">
        <v>1235</v>
      </c>
      <c r="C660" s="25">
        <v>0</v>
      </c>
    </row>
    <row r="661" spans="1:3" ht="16.95" customHeight="1">
      <c r="A661" s="24">
        <v>2081005</v>
      </c>
      <c r="B661" s="24" t="s">
        <v>1236</v>
      </c>
      <c r="C661" s="25">
        <v>0</v>
      </c>
    </row>
    <row r="662" spans="1:3" ht="16.95" customHeight="1">
      <c r="A662" s="24">
        <v>2081099</v>
      </c>
      <c r="B662" s="24" t="s">
        <v>1237</v>
      </c>
      <c r="C662" s="25">
        <v>0</v>
      </c>
    </row>
    <row r="663" spans="1:3" ht="16.95" customHeight="1">
      <c r="A663" s="24">
        <v>20811</v>
      </c>
      <c r="B663" s="33" t="s">
        <v>1238</v>
      </c>
      <c r="C663" s="19">
        <f>SUM(C664:C671)</f>
        <v>680</v>
      </c>
    </row>
    <row r="664" spans="1:3" ht="16.95" customHeight="1">
      <c r="A664" s="24">
        <v>2081101</v>
      </c>
      <c r="B664" s="24" t="s">
        <v>762</v>
      </c>
      <c r="C664" s="25">
        <v>206</v>
      </c>
    </row>
    <row r="665" spans="1:3" ht="16.95" customHeight="1">
      <c r="A665" s="24">
        <v>2081102</v>
      </c>
      <c r="B665" s="24" t="s">
        <v>763</v>
      </c>
      <c r="C665" s="25">
        <v>0</v>
      </c>
    </row>
    <row r="666" spans="1:3" ht="16.95" customHeight="1">
      <c r="A666" s="24">
        <v>2081103</v>
      </c>
      <c r="B666" s="24" t="s">
        <v>764</v>
      </c>
      <c r="C666" s="25">
        <v>0</v>
      </c>
    </row>
    <row r="667" spans="1:3" ht="16.95" customHeight="1">
      <c r="A667" s="24">
        <v>2081104</v>
      </c>
      <c r="B667" s="24" t="s">
        <v>1239</v>
      </c>
      <c r="C667" s="25">
        <v>21</v>
      </c>
    </row>
    <row r="668" spans="1:3" ht="16.95" customHeight="1">
      <c r="A668" s="24">
        <v>2081105</v>
      </c>
      <c r="B668" s="24" t="s">
        <v>1240</v>
      </c>
      <c r="C668" s="25">
        <v>2</v>
      </c>
    </row>
    <row r="669" spans="1:3" ht="16.95" customHeight="1">
      <c r="A669" s="24">
        <v>2081106</v>
      </c>
      <c r="B669" s="24" t="s">
        <v>1241</v>
      </c>
      <c r="C669" s="25">
        <v>0</v>
      </c>
    </row>
    <row r="670" spans="1:3" ht="16.95" customHeight="1">
      <c r="A670" s="24">
        <v>2081107</v>
      </c>
      <c r="B670" s="24" t="s">
        <v>1242</v>
      </c>
      <c r="C670" s="25">
        <v>312</v>
      </c>
    </row>
    <row r="671" spans="1:3" ht="16.95" customHeight="1">
      <c r="A671" s="24">
        <v>2081199</v>
      </c>
      <c r="B671" s="24" t="s">
        <v>1243</v>
      </c>
      <c r="C671" s="25">
        <v>139</v>
      </c>
    </row>
    <row r="672" spans="1:3" ht="16.95" customHeight="1">
      <c r="A672" s="24">
        <v>20815</v>
      </c>
      <c r="B672" s="33" t="s">
        <v>1244</v>
      </c>
      <c r="C672" s="19">
        <f>SUM(C673:C676)</f>
        <v>2</v>
      </c>
    </row>
    <row r="673" spans="1:3" ht="16.95" customHeight="1">
      <c r="A673" s="24">
        <v>2081501</v>
      </c>
      <c r="B673" s="24" t="s">
        <v>1245</v>
      </c>
      <c r="C673" s="25">
        <v>0</v>
      </c>
    </row>
    <row r="674" spans="1:3" ht="16.95" customHeight="1">
      <c r="A674" s="24">
        <v>2081502</v>
      </c>
      <c r="B674" s="24" t="s">
        <v>1246</v>
      </c>
      <c r="C674" s="25">
        <v>2</v>
      </c>
    </row>
    <row r="675" spans="1:3" ht="16.95" customHeight="1">
      <c r="A675" s="24">
        <v>2081503</v>
      </c>
      <c r="B675" s="24" t="s">
        <v>1247</v>
      </c>
      <c r="C675" s="25">
        <v>0</v>
      </c>
    </row>
    <row r="676" spans="1:3" ht="16.95" customHeight="1">
      <c r="A676" s="24">
        <v>2081599</v>
      </c>
      <c r="B676" s="24" t="s">
        <v>1248</v>
      </c>
      <c r="C676" s="25">
        <v>0</v>
      </c>
    </row>
    <row r="677" spans="1:3" ht="16.95" customHeight="1">
      <c r="A677" s="24">
        <v>20816</v>
      </c>
      <c r="B677" s="33" t="s">
        <v>1249</v>
      </c>
      <c r="C677" s="19">
        <f>SUM(C678:C681)</f>
        <v>0</v>
      </c>
    </row>
    <row r="678" spans="1:3" ht="16.95" customHeight="1">
      <c r="A678" s="24">
        <v>2081601</v>
      </c>
      <c r="B678" s="24" t="s">
        <v>762</v>
      </c>
      <c r="C678" s="25">
        <v>0</v>
      </c>
    </row>
    <row r="679" spans="1:3" ht="16.95" customHeight="1">
      <c r="A679" s="24">
        <v>2081602</v>
      </c>
      <c r="B679" s="24" t="s">
        <v>763</v>
      </c>
      <c r="C679" s="25">
        <v>0</v>
      </c>
    </row>
    <row r="680" spans="1:3" ht="16.95" customHeight="1">
      <c r="A680" s="24">
        <v>2081603</v>
      </c>
      <c r="B680" s="24" t="s">
        <v>764</v>
      </c>
      <c r="C680" s="25">
        <v>0</v>
      </c>
    </row>
    <row r="681" spans="1:3" ht="16.95" customHeight="1">
      <c r="A681" s="24">
        <v>2081699</v>
      </c>
      <c r="B681" s="24" t="s">
        <v>1250</v>
      </c>
      <c r="C681" s="25">
        <v>0</v>
      </c>
    </row>
    <row r="682" spans="1:3" ht="16.95" customHeight="1">
      <c r="A682" s="24">
        <v>20819</v>
      </c>
      <c r="B682" s="33" t="s">
        <v>1251</v>
      </c>
      <c r="C682" s="19">
        <f>SUM(C683:C684)</f>
        <v>1203</v>
      </c>
    </row>
    <row r="683" spans="1:3" ht="16.95" customHeight="1">
      <c r="A683" s="24">
        <v>2081901</v>
      </c>
      <c r="B683" s="24" t="s">
        <v>1252</v>
      </c>
      <c r="C683" s="25">
        <v>379</v>
      </c>
    </row>
    <row r="684" spans="1:3" ht="16.95" customHeight="1">
      <c r="A684" s="24">
        <v>2081902</v>
      </c>
      <c r="B684" s="24" t="s">
        <v>1253</v>
      </c>
      <c r="C684" s="25">
        <v>824</v>
      </c>
    </row>
    <row r="685" spans="1:3" ht="16.95" customHeight="1">
      <c r="A685" s="24">
        <v>20820</v>
      </c>
      <c r="B685" s="33" t="s">
        <v>1254</v>
      </c>
      <c r="C685" s="19">
        <f>SUM(C686:C687)</f>
        <v>24</v>
      </c>
    </row>
    <row r="686" spans="1:3" ht="16.95" customHeight="1">
      <c r="A686" s="24">
        <v>2082001</v>
      </c>
      <c r="B686" s="24" t="s">
        <v>1255</v>
      </c>
      <c r="C686" s="25">
        <v>4</v>
      </c>
    </row>
    <row r="687" spans="1:3" ht="16.95" customHeight="1">
      <c r="A687" s="24">
        <v>2082002</v>
      </c>
      <c r="B687" s="24" t="s">
        <v>1256</v>
      </c>
      <c r="C687" s="25">
        <v>20</v>
      </c>
    </row>
    <row r="688" spans="1:3" ht="16.95" customHeight="1">
      <c r="A688" s="24">
        <v>20821</v>
      </c>
      <c r="B688" s="33" t="s">
        <v>1257</v>
      </c>
      <c r="C688" s="19">
        <f>SUM(C689:C690)</f>
        <v>221</v>
      </c>
    </row>
    <row r="689" spans="1:3" ht="16.95" customHeight="1">
      <c r="A689" s="24">
        <v>2082101</v>
      </c>
      <c r="B689" s="24" t="s">
        <v>1258</v>
      </c>
      <c r="C689" s="25">
        <v>5</v>
      </c>
    </row>
    <row r="690" spans="1:3" ht="16.95" customHeight="1">
      <c r="A690" s="24">
        <v>2082102</v>
      </c>
      <c r="B690" s="24" t="s">
        <v>1259</v>
      </c>
      <c r="C690" s="25">
        <v>216</v>
      </c>
    </row>
    <row r="691" spans="1:3" ht="16.95" customHeight="1">
      <c r="A691" s="24">
        <v>20824</v>
      </c>
      <c r="B691" s="33" t="s">
        <v>1260</v>
      </c>
      <c r="C691" s="19">
        <f>SUM(C692:C693)</f>
        <v>0</v>
      </c>
    </row>
    <row r="692" spans="1:3" ht="16.95" customHeight="1">
      <c r="A692" s="24">
        <v>2082401</v>
      </c>
      <c r="B692" s="24" t="s">
        <v>1261</v>
      </c>
      <c r="C692" s="25">
        <v>0</v>
      </c>
    </row>
    <row r="693" spans="1:3" ht="16.95" customHeight="1">
      <c r="A693" s="24">
        <v>2082402</v>
      </c>
      <c r="B693" s="24" t="s">
        <v>1262</v>
      </c>
      <c r="C693" s="25">
        <v>0</v>
      </c>
    </row>
    <row r="694" spans="1:3" ht="16.95" customHeight="1">
      <c r="A694" s="24">
        <v>20825</v>
      </c>
      <c r="B694" s="33" t="s">
        <v>1263</v>
      </c>
      <c r="C694" s="19">
        <f>SUM(C695:C696)</f>
        <v>0</v>
      </c>
    </row>
    <row r="695" spans="1:3" ht="16.95" customHeight="1">
      <c r="A695" s="24">
        <v>2082501</v>
      </c>
      <c r="B695" s="24" t="s">
        <v>1264</v>
      </c>
      <c r="C695" s="25">
        <v>0</v>
      </c>
    </row>
    <row r="696" spans="1:3" ht="16.95" customHeight="1">
      <c r="A696" s="24">
        <v>2082502</v>
      </c>
      <c r="B696" s="24" t="s">
        <v>1265</v>
      </c>
      <c r="C696" s="25"/>
    </row>
    <row r="697" spans="1:3" ht="16.95" customHeight="1">
      <c r="A697" s="24">
        <v>20826</v>
      </c>
      <c r="B697" s="33" t="s">
        <v>1266</v>
      </c>
      <c r="C697" s="19">
        <f>SUM(C698:C700)</f>
        <v>6489</v>
      </c>
    </row>
    <row r="698" spans="1:3" ht="16.95" customHeight="1">
      <c r="A698" s="24">
        <v>2082601</v>
      </c>
      <c r="B698" s="24" t="s">
        <v>1267</v>
      </c>
      <c r="C698" s="25">
        <v>0</v>
      </c>
    </row>
    <row r="699" spans="1:3" ht="16.95" customHeight="1">
      <c r="A699" s="24">
        <v>2082602</v>
      </c>
      <c r="B699" s="24" t="s">
        <v>1268</v>
      </c>
      <c r="C699" s="25">
        <v>6489</v>
      </c>
    </row>
    <row r="700" spans="1:3" ht="16.95" customHeight="1">
      <c r="A700" s="24">
        <v>2082699</v>
      </c>
      <c r="B700" s="24" t="s">
        <v>1269</v>
      </c>
      <c r="C700" s="25">
        <v>0</v>
      </c>
    </row>
    <row r="701" spans="1:3" ht="16.95" customHeight="1">
      <c r="A701" s="24">
        <v>20827</v>
      </c>
      <c r="B701" s="33" t="s">
        <v>1270</v>
      </c>
      <c r="C701" s="19">
        <f>SUM(C702:C705)</f>
        <v>0</v>
      </c>
    </row>
    <row r="702" spans="1:3" ht="16.95" customHeight="1">
      <c r="A702" s="24">
        <v>2082701</v>
      </c>
      <c r="B702" s="24" t="s">
        <v>1271</v>
      </c>
      <c r="C702" s="25">
        <v>0</v>
      </c>
    </row>
    <row r="703" spans="1:3" ht="16.95" customHeight="1">
      <c r="A703" s="24">
        <v>2082702</v>
      </c>
      <c r="B703" s="24" t="s">
        <v>1272</v>
      </c>
      <c r="C703" s="25">
        <v>0</v>
      </c>
    </row>
    <row r="704" spans="1:3" ht="16.95" customHeight="1">
      <c r="A704" s="24">
        <v>2082703</v>
      </c>
      <c r="B704" s="24" t="s">
        <v>1273</v>
      </c>
      <c r="C704" s="25">
        <v>0</v>
      </c>
    </row>
    <row r="705" spans="1:3" ht="16.95" customHeight="1">
      <c r="A705" s="24">
        <v>2082799</v>
      </c>
      <c r="B705" s="24" t="s">
        <v>1274</v>
      </c>
      <c r="C705" s="25">
        <v>0</v>
      </c>
    </row>
    <row r="706" spans="1:3" ht="16.95" customHeight="1">
      <c r="A706" s="24">
        <v>20899</v>
      </c>
      <c r="B706" s="33" t="s">
        <v>1275</v>
      </c>
      <c r="C706" s="19">
        <f>C707</f>
        <v>515</v>
      </c>
    </row>
    <row r="707" spans="1:3" ht="16.95" customHeight="1">
      <c r="A707" s="24">
        <v>2089901</v>
      </c>
      <c r="B707" s="24" t="s">
        <v>1276</v>
      </c>
      <c r="C707" s="25">
        <v>515</v>
      </c>
    </row>
    <row r="708" spans="1:3" ht="16.95" customHeight="1">
      <c r="A708" s="24">
        <v>210</v>
      </c>
      <c r="B708" s="33" t="s">
        <v>1277</v>
      </c>
      <c r="C708" s="19">
        <f>SUM(C709,C714,C727,C731,C743,C746,C750,C760,C765,C771,C775,C778)</f>
        <v>23776</v>
      </c>
    </row>
    <row r="709" spans="1:3" ht="16.95" customHeight="1">
      <c r="A709" s="24">
        <v>21001</v>
      </c>
      <c r="B709" s="33" t="s">
        <v>1278</v>
      </c>
      <c r="C709" s="19">
        <f>SUM(C710:C713)</f>
        <v>796</v>
      </c>
    </row>
    <row r="710" spans="1:3" ht="16.95" customHeight="1">
      <c r="A710" s="24">
        <v>2100101</v>
      </c>
      <c r="B710" s="24" t="s">
        <v>762</v>
      </c>
      <c r="C710" s="25">
        <v>627</v>
      </c>
    </row>
    <row r="711" spans="1:3" ht="16.95" customHeight="1">
      <c r="A711" s="24">
        <v>2100102</v>
      </c>
      <c r="B711" s="24" t="s">
        <v>763</v>
      </c>
      <c r="C711" s="25">
        <v>74</v>
      </c>
    </row>
    <row r="712" spans="1:3" ht="16.95" customHeight="1">
      <c r="A712" s="24">
        <v>2100103</v>
      </c>
      <c r="B712" s="24" t="s">
        <v>764</v>
      </c>
      <c r="C712" s="25">
        <v>0</v>
      </c>
    </row>
    <row r="713" spans="1:3" ht="16.95" customHeight="1">
      <c r="A713" s="24">
        <v>2100199</v>
      </c>
      <c r="B713" s="24" t="s">
        <v>1279</v>
      </c>
      <c r="C713" s="25">
        <v>95</v>
      </c>
    </row>
    <row r="714" spans="1:3" ht="16.95" customHeight="1">
      <c r="A714" s="24">
        <v>21002</v>
      </c>
      <c r="B714" s="33" t="s">
        <v>1280</v>
      </c>
      <c r="C714" s="19">
        <f>SUM(C715:C726)</f>
        <v>588</v>
      </c>
    </row>
    <row r="715" spans="1:3" ht="16.95" customHeight="1">
      <c r="A715" s="24">
        <v>2100201</v>
      </c>
      <c r="B715" s="24" t="s">
        <v>1281</v>
      </c>
      <c r="C715" s="25">
        <v>245</v>
      </c>
    </row>
    <row r="716" spans="1:3" ht="16.95" customHeight="1">
      <c r="A716" s="24">
        <v>2100202</v>
      </c>
      <c r="B716" s="24" t="s">
        <v>1282</v>
      </c>
      <c r="C716" s="25">
        <v>0</v>
      </c>
    </row>
    <row r="717" spans="1:3" ht="16.95" customHeight="1">
      <c r="A717" s="24">
        <v>2100203</v>
      </c>
      <c r="B717" s="24" t="s">
        <v>1283</v>
      </c>
      <c r="C717" s="25">
        <v>0</v>
      </c>
    </row>
    <row r="718" spans="1:3" ht="16.95" customHeight="1">
      <c r="A718" s="24">
        <v>2100204</v>
      </c>
      <c r="B718" s="24" t="s">
        <v>1284</v>
      </c>
      <c r="C718" s="25">
        <v>0</v>
      </c>
    </row>
    <row r="719" spans="1:3" ht="16.95" customHeight="1">
      <c r="A719" s="24">
        <v>2100205</v>
      </c>
      <c r="B719" s="24" t="s">
        <v>1285</v>
      </c>
      <c r="C719" s="25">
        <v>0</v>
      </c>
    </row>
    <row r="720" spans="1:3" ht="16.95" customHeight="1">
      <c r="A720" s="24">
        <v>2100206</v>
      </c>
      <c r="B720" s="24" t="s">
        <v>1286</v>
      </c>
      <c r="C720" s="25">
        <v>0</v>
      </c>
    </row>
    <row r="721" spans="1:3" ht="16.95" customHeight="1">
      <c r="A721" s="24">
        <v>2100207</v>
      </c>
      <c r="B721" s="24" t="s">
        <v>1287</v>
      </c>
      <c r="C721" s="25">
        <v>0</v>
      </c>
    </row>
    <row r="722" spans="1:3" ht="16.95" customHeight="1">
      <c r="A722" s="24">
        <v>2100208</v>
      </c>
      <c r="B722" s="24" t="s">
        <v>1288</v>
      </c>
      <c r="C722" s="25">
        <v>0</v>
      </c>
    </row>
    <row r="723" spans="1:3" ht="16.95" customHeight="1">
      <c r="A723" s="24">
        <v>2100209</v>
      </c>
      <c r="B723" s="24" t="s">
        <v>1289</v>
      </c>
      <c r="C723" s="25">
        <v>0</v>
      </c>
    </row>
    <row r="724" spans="1:3" ht="16.95" customHeight="1">
      <c r="A724" s="24">
        <v>2100210</v>
      </c>
      <c r="B724" s="24" t="s">
        <v>1290</v>
      </c>
      <c r="C724" s="25">
        <v>0</v>
      </c>
    </row>
    <row r="725" spans="1:3" ht="16.95" customHeight="1">
      <c r="A725" s="24">
        <v>2100211</v>
      </c>
      <c r="B725" s="24" t="s">
        <v>1291</v>
      </c>
      <c r="C725" s="25">
        <v>0</v>
      </c>
    </row>
    <row r="726" spans="1:3" ht="16.95" customHeight="1">
      <c r="A726" s="24">
        <v>2100299</v>
      </c>
      <c r="B726" s="24" t="s">
        <v>1292</v>
      </c>
      <c r="C726" s="25">
        <v>343</v>
      </c>
    </row>
    <row r="727" spans="1:3" ht="16.95" customHeight="1">
      <c r="A727" s="24">
        <v>21003</v>
      </c>
      <c r="B727" s="33" t="s">
        <v>1293</v>
      </c>
      <c r="C727" s="19">
        <f>SUM(C728:C730)</f>
        <v>906</v>
      </c>
    </row>
    <row r="728" spans="1:3" ht="16.95" customHeight="1">
      <c r="A728" s="24">
        <v>2100301</v>
      </c>
      <c r="B728" s="24" t="s">
        <v>1294</v>
      </c>
      <c r="C728" s="25">
        <v>0</v>
      </c>
    </row>
    <row r="729" spans="1:3" ht="16.95" customHeight="1">
      <c r="A729" s="24">
        <v>2100302</v>
      </c>
      <c r="B729" s="24" t="s">
        <v>1295</v>
      </c>
      <c r="C729" s="25">
        <v>404</v>
      </c>
    </row>
    <row r="730" spans="1:3" ht="16.95" customHeight="1">
      <c r="A730" s="24">
        <v>2100399</v>
      </c>
      <c r="B730" s="24" t="s">
        <v>1296</v>
      </c>
      <c r="C730" s="25">
        <v>502</v>
      </c>
    </row>
    <row r="731" spans="1:3" ht="16.95" customHeight="1">
      <c r="A731" s="24">
        <v>21004</v>
      </c>
      <c r="B731" s="33" t="s">
        <v>1297</v>
      </c>
      <c r="C731" s="19">
        <f>SUM(C732:C742)</f>
        <v>2878</v>
      </c>
    </row>
    <row r="732" spans="1:3" ht="16.95" customHeight="1">
      <c r="A732" s="24">
        <v>2100401</v>
      </c>
      <c r="B732" s="24" t="s">
        <v>1298</v>
      </c>
      <c r="C732" s="25">
        <v>296</v>
      </c>
    </row>
    <row r="733" spans="1:3" ht="16.95" customHeight="1">
      <c r="A733" s="24">
        <v>2100402</v>
      </c>
      <c r="B733" s="24" t="s">
        <v>1299</v>
      </c>
      <c r="C733" s="25">
        <v>193</v>
      </c>
    </row>
    <row r="734" spans="1:3" ht="16.95" customHeight="1">
      <c r="A734" s="24">
        <v>2100403</v>
      </c>
      <c r="B734" s="24" t="s">
        <v>1300</v>
      </c>
      <c r="C734" s="25">
        <v>131</v>
      </c>
    </row>
    <row r="735" spans="1:3" ht="16.95" customHeight="1">
      <c r="A735" s="24">
        <v>2100404</v>
      </c>
      <c r="B735" s="24" t="s">
        <v>1301</v>
      </c>
      <c r="C735" s="25">
        <v>0</v>
      </c>
    </row>
    <row r="736" spans="1:3" ht="16.95" customHeight="1">
      <c r="A736" s="24">
        <v>2100405</v>
      </c>
      <c r="B736" s="24" t="s">
        <v>1302</v>
      </c>
      <c r="C736" s="25">
        <v>0</v>
      </c>
    </row>
    <row r="737" spans="1:3" ht="16.95" customHeight="1">
      <c r="A737" s="24">
        <v>2100406</v>
      </c>
      <c r="B737" s="24" t="s">
        <v>1303</v>
      </c>
      <c r="C737" s="25">
        <v>0</v>
      </c>
    </row>
    <row r="738" spans="1:3" ht="16.95" customHeight="1">
      <c r="A738" s="24">
        <v>2100407</v>
      </c>
      <c r="B738" s="24" t="s">
        <v>1304</v>
      </c>
      <c r="C738" s="25">
        <v>0</v>
      </c>
    </row>
    <row r="739" spans="1:3" ht="16.95" customHeight="1">
      <c r="A739" s="24">
        <v>2100408</v>
      </c>
      <c r="B739" s="24" t="s">
        <v>1305</v>
      </c>
      <c r="C739" s="25">
        <v>1840</v>
      </c>
    </row>
    <row r="740" spans="1:3" ht="16.95" customHeight="1">
      <c r="A740" s="24">
        <v>2100409</v>
      </c>
      <c r="B740" s="24" t="s">
        <v>1306</v>
      </c>
      <c r="C740" s="25">
        <v>326</v>
      </c>
    </row>
    <row r="741" spans="1:3" ht="16.95" customHeight="1">
      <c r="A741" s="24">
        <v>2100410</v>
      </c>
      <c r="B741" s="24" t="s">
        <v>1307</v>
      </c>
      <c r="C741" s="25">
        <v>0</v>
      </c>
    </row>
    <row r="742" spans="1:3" ht="16.95" customHeight="1">
      <c r="A742" s="24">
        <v>2100499</v>
      </c>
      <c r="B742" s="24" t="s">
        <v>1308</v>
      </c>
      <c r="C742" s="25">
        <v>92</v>
      </c>
    </row>
    <row r="743" spans="1:3" ht="16.95" customHeight="1">
      <c r="A743" s="24">
        <v>21006</v>
      </c>
      <c r="B743" s="33" t="s">
        <v>1309</v>
      </c>
      <c r="C743" s="19">
        <f>SUM(C744:C745)</f>
        <v>15</v>
      </c>
    </row>
    <row r="744" spans="1:3" ht="16.95" customHeight="1">
      <c r="A744" s="24">
        <v>2100601</v>
      </c>
      <c r="B744" s="24" t="s">
        <v>1310</v>
      </c>
      <c r="C744" s="25">
        <v>15</v>
      </c>
    </row>
    <row r="745" spans="1:3" ht="16.95" customHeight="1">
      <c r="A745" s="24">
        <v>2100699</v>
      </c>
      <c r="B745" s="24" t="s">
        <v>1311</v>
      </c>
      <c r="C745" s="25">
        <v>0</v>
      </c>
    </row>
    <row r="746" spans="1:3" ht="16.95" customHeight="1">
      <c r="A746" s="24">
        <v>21007</v>
      </c>
      <c r="B746" s="33" t="s">
        <v>1312</v>
      </c>
      <c r="C746" s="19">
        <f>SUM(C747:C749)</f>
        <v>419</v>
      </c>
    </row>
    <row r="747" spans="1:3" ht="16.95" customHeight="1">
      <c r="A747" s="24">
        <v>2100716</v>
      </c>
      <c r="B747" s="24" t="s">
        <v>1313</v>
      </c>
      <c r="C747" s="25">
        <v>0</v>
      </c>
    </row>
    <row r="748" spans="1:3" ht="16.95" customHeight="1">
      <c r="A748" s="24">
        <v>2100717</v>
      </c>
      <c r="B748" s="24" t="s">
        <v>1314</v>
      </c>
      <c r="C748" s="25">
        <v>414</v>
      </c>
    </row>
    <row r="749" spans="1:3" ht="16.95" customHeight="1">
      <c r="A749" s="24">
        <v>2100799</v>
      </c>
      <c r="B749" s="24" t="s">
        <v>1315</v>
      </c>
      <c r="C749" s="25">
        <v>5</v>
      </c>
    </row>
    <row r="750" spans="1:3" ht="16.95" customHeight="1">
      <c r="A750" s="24">
        <v>21010</v>
      </c>
      <c r="B750" s="33" t="s">
        <v>1316</v>
      </c>
      <c r="C750" s="19">
        <f>SUM(C751:C759)</f>
        <v>598</v>
      </c>
    </row>
    <row r="751" spans="1:3" ht="16.95" customHeight="1">
      <c r="A751" s="24">
        <v>2101001</v>
      </c>
      <c r="B751" s="24" t="s">
        <v>762</v>
      </c>
      <c r="C751" s="25">
        <v>219</v>
      </c>
    </row>
    <row r="752" spans="1:3" ht="16.95" customHeight="1">
      <c r="A752" s="24">
        <v>2101002</v>
      </c>
      <c r="B752" s="24" t="s">
        <v>763</v>
      </c>
      <c r="C752" s="25">
        <v>44</v>
      </c>
    </row>
    <row r="753" spans="1:3" ht="16.95" customHeight="1">
      <c r="A753" s="24">
        <v>2101003</v>
      </c>
      <c r="B753" s="24" t="s">
        <v>764</v>
      </c>
      <c r="C753" s="25">
        <v>0</v>
      </c>
    </row>
    <row r="754" spans="1:3" ht="16.95" customHeight="1">
      <c r="A754" s="24">
        <v>2101012</v>
      </c>
      <c r="B754" s="24" t="s">
        <v>1317</v>
      </c>
      <c r="C754" s="25">
        <v>0</v>
      </c>
    </row>
    <row r="755" spans="1:3" ht="16.95" customHeight="1">
      <c r="A755" s="24">
        <v>2101014</v>
      </c>
      <c r="B755" s="24" t="s">
        <v>1318</v>
      </c>
      <c r="C755" s="25">
        <v>0</v>
      </c>
    </row>
    <row r="756" spans="1:3" ht="16.95" customHeight="1">
      <c r="A756" s="24">
        <v>2101015</v>
      </c>
      <c r="B756" s="24" t="s">
        <v>1319</v>
      </c>
      <c r="C756" s="25">
        <v>0</v>
      </c>
    </row>
    <row r="757" spans="1:3" ht="16.95" customHeight="1">
      <c r="A757" s="24">
        <v>2101016</v>
      </c>
      <c r="B757" s="24" t="s">
        <v>1320</v>
      </c>
      <c r="C757" s="25">
        <v>20</v>
      </c>
    </row>
    <row r="758" spans="1:3" ht="16.95" customHeight="1">
      <c r="A758" s="24">
        <v>2101050</v>
      </c>
      <c r="B758" s="24" t="s">
        <v>771</v>
      </c>
      <c r="C758" s="25">
        <v>229</v>
      </c>
    </row>
    <row r="759" spans="1:3" ht="16.95" customHeight="1">
      <c r="A759" s="24">
        <v>2101099</v>
      </c>
      <c r="B759" s="24" t="s">
        <v>1321</v>
      </c>
      <c r="C759" s="25">
        <v>86</v>
      </c>
    </row>
    <row r="760" spans="1:3" ht="16.95" customHeight="1">
      <c r="A760" s="24">
        <v>21011</v>
      </c>
      <c r="B760" s="33" t="s">
        <v>1322</v>
      </c>
      <c r="C760" s="19">
        <f>SUM(C761:C764)</f>
        <v>2345</v>
      </c>
    </row>
    <row r="761" spans="1:3" ht="16.95" customHeight="1">
      <c r="A761" s="24">
        <v>2101101</v>
      </c>
      <c r="B761" s="24" t="s">
        <v>1323</v>
      </c>
      <c r="C761" s="25">
        <v>690</v>
      </c>
    </row>
    <row r="762" spans="1:3" ht="16.95" customHeight="1">
      <c r="A762" s="24">
        <v>2101102</v>
      </c>
      <c r="B762" s="24" t="s">
        <v>1324</v>
      </c>
      <c r="C762" s="25">
        <v>1655</v>
      </c>
    </row>
    <row r="763" spans="1:3" ht="16.95" customHeight="1">
      <c r="A763" s="24">
        <v>2101103</v>
      </c>
      <c r="B763" s="24" t="s">
        <v>1325</v>
      </c>
      <c r="C763" s="25">
        <v>0</v>
      </c>
    </row>
    <row r="764" spans="1:3" ht="16.95" customHeight="1">
      <c r="A764" s="24">
        <v>2101199</v>
      </c>
      <c r="B764" s="24" t="s">
        <v>1326</v>
      </c>
      <c r="C764" s="25">
        <v>0</v>
      </c>
    </row>
    <row r="765" spans="1:3" ht="16.95" customHeight="1">
      <c r="A765" s="24">
        <v>21012</v>
      </c>
      <c r="B765" s="33" t="s">
        <v>1327</v>
      </c>
      <c r="C765" s="19">
        <f>SUM(C766:C770)</f>
        <v>15014</v>
      </c>
    </row>
    <row r="766" spans="1:3" ht="16.95" customHeight="1">
      <c r="A766" s="24">
        <v>2101201</v>
      </c>
      <c r="B766" s="24" t="s">
        <v>1328</v>
      </c>
      <c r="C766" s="25">
        <v>0</v>
      </c>
    </row>
    <row r="767" spans="1:3" ht="16.95" customHeight="1">
      <c r="A767" s="24">
        <v>2101202</v>
      </c>
      <c r="B767" s="24" t="s">
        <v>1329</v>
      </c>
      <c r="C767" s="25">
        <v>15014</v>
      </c>
    </row>
    <row r="768" spans="1:3" ht="16.95" customHeight="1">
      <c r="A768" s="24">
        <v>2101203</v>
      </c>
      <c r="B768" s="24" t="s">
        <v>1330</v>
      </c>
      <c r="C768" s="25">
        <v>0</v>
      </c>
    </row>
    <row r="769" spans="1:3" ht="16.95" customHeight="1">
      <c r="A769" s="24">
        <v>2101204</v>
      </c>
      <c r="B769" s="24" t="s">
        <v>1331</v>
      </c>
      <c r="C769" s="25">
        <v>0</v>
      </c>
    </row>
    <row r="770" spans="1:3" ht="16.95" customHeight="1">
      <c r="A770" s="24">
        <v>2101299</v>
      </c>
      <c r="B770" s="24" t="s">
        <v>1332</v>
      </c>
      <c r="C770" s="25">
        <v>0</v>
      </c>
    </row>
    <row r="771" spans="1:3" ht="16.95" customHeight="1">
      <c r="A771" s="24">
        <v>21013</v>
      </c>
      <c r="B771" s="33" t="s">
        <v>1333</v>
      </c>
      <c r="C771" s="19">
        <f>SUM(C772:C774)</f>
        <v>170</v>
      </c>
    </row>
    <row r="772" spans="1:3" ht="16.95" customHeight="1">
      <c r="A772" s="24">
        <v>2101301</v>
      </c>
      <c r="B772" s="24" t="s">
        <v>1334</v>
      </c>
      <c r="C772" s="25">
        <v>170</v>
      </c>
    </row>
    <row r="773" spans="1:3" ht="16.95" customHeight="1">
      <c r="A773" s="24">
        <v>2101302</v>
      </c>
      <c r="B773" s="24" t="s">
        <v>1335</v>
      </c>
      <c r="C773" s="25">
        <v>0</v>
      </c>
    </row>
    <row r="774" spans="1:3" ht="16.95" customHeight="1">
      <c r="A774" s="24">
        <v>2101399</v>
      </c>
      <c r="B774" s="24" t="s">
        <v>1336</v>
      </c>
      <c r="C774" s="25">
        <v>0</v>
      </c>
    </row>
    <row r="775" spans="1:3" ht="16.95" customHeight="1">
      <c r="A775" s="24">
        <v>21014</v>
      </c>
      <c r="B775" s="33" t="s">
        <v>1337</v>
      </c>
      <c r="C775" s="19">
        <f>SUM(C776:C777)</f>
        <v>40</v>
      </c>
    </row>
    <row r="776" spans="1:3" ht="16.95" customHeight="1">
      <c r="A776" s="24">
        <v>2101401</v>
      </c>
      <c r="B776" s="24" t="s">
        <v>1338</v>
      </c>
      <c r="C776" s="25">
        <v>40</v>
      </c>
    </row>
    <row r="777" spans="1:3" ht="16.95" customHeight="1">
      <c r="A777" s="24">
        <v>2101499</v>
      </c>
      <c r="B777" s="24" t="s">
        <v>1339</v>
      </c>
      <c r="C777" s="25">
        <v>0</v>
      </c>
    </row>
    <row r="778" spans="1:3" ht="16.95" customHeight="1">
      <c r="A778" s="24">
        <v>21099</v>
      </c>
      <c r="B778" s="33" t="s">
        <v>1340</v>
      </c>
      <c r="C778" s="19">
        <f>C779</f>
        <v>7</v>
      </c>
    </row>
    <row r="779" spans="1:3" ht="16.95" customHeight="1">
      <c r="A779" s="24">
        <v>2109901</v>
      </c>
      <c r="B779" s="24" t="s">
        <v>1341</v>
      </c>
      <c r="C779" s="25">
        <v>7</v>
      </c>
    </row>
    <row r="780" spans="1:3" ht="16.95" customHeight="1">
      <c r="A780" s="24">
        <v>211</v>
      </c>
      <c r="B780" s="33" t="s">
        <v>1342</v>
      </c>
      <c r="C780" s="19">
        <f>SUM(C781,C790,C794,C802,C808,C815,C821,C824,C827,C829,C831,C837,C839,C841,C856)</f>
        <v>6558</v>
      </c>
    </row>
    <row r="781" spans="1:3" ht="16.95" customHeight="1">
      <c r="A781" s="24">
        <v>21101</v>
      </c>
      <c r="B781" s="33" t="s">
        <v>1343</v>
      </c>
      <c r="C781" s="19">
        <f>SUM(C782:C789)</f>
        <v>707</v>
      </c>
    </row>
    <row r="782" spans="1:3" ht="16.95" customHeight="1">
      <c r="A782" s="24">
        <v>2110101</v>
      </c>
      <c r="B782" s="24" t="s">
        <v>762</v>
      </c>
      <c r="C782" s="25">
        <v>180</v>
      </c>
    </row>
    <row r="783" spans="1:3" ht="16.95" customHeight="1">
      <c r="A783" s="24">
        <v>2110102</v>
      </c>
      <c r="B783" s="24" t="s">
        <v>763</v>
      </c>
      <c r="C783" s="25">
        <v>527</v>
      </c>
    </row>
    <row r="784" spans="1:3" ht="16.95" customHeight="1">
      <c r="A784" s="24">
        <v>2110103</v>
      </c>
      <c r="B784" s="24" t="s">
        <v>764</v>
      </c>
      <c r="C784" s="25">
        <v>0</v>
      </c>
    </row>
    <row r="785" spans="1:3" ht="16.95" customHeight="1">
      <c r="A785" s="24">
        <v>2110104</v>
      </c>
      <c r="B785" s="24" t="s">
        <v>1344</v>
      </c>
      <c r="C785" s="25">
        <v>0</v>
      </c>
    </row>
    <row r="786" spans="1:3" ht="16.95" customHeight="1">
      <c r="A786" s="24">
        <v>2110105</v>
      </c>
      <c r="B786" s="24" t="s">
        <v>1345</v>
      </c>
      <c r="C786" s="25">
        <v>0</v>
      </c>
    </row>
    <row r="787" spans="1:3" ht="16.95" customHeight="1">
      <c r="A787" s="24">
        <v>2110106</v>
      </c>
      <c r="B787" s="24" t="s">
        <v>1346</v>
      </c>
      <c r="C787" s="25">
        <v>0</v>
      </c>
    </row>
    <row r="788" spans="1:3" ht="16.95" customHeight="1">
      <c r="A788" s="24">
        <v>2110107</v>
      </c>
      <c r="B788" s="24" t="s">
        <v>1347</v>
      </c>
      <c r="C788" s="25">
        <v>0</v>
      </c>
    </row>
    <row r="789" spans="1:3" ht="16.95" customHeight="1">
      <c r="A789" s="24">
        <v>2110199</v>
      </c>
      <c r="B789" s="24" t="s">
        <v>1348</v>
      </c>
      <c r="C789" s="25">
        <v>0</v>
      </c>
    </row>
    <row r="790" spans="1:3" ht="16.95" customHeight="1">
      <c r="A790" s="24">
        <v>21102</v>
      </c>
      <c r="B790" s="33" t="s">
        <v>1349</v>
      </c>
      <c r="C790" s="19">
        <f>SUM(C791:C793)</f>
        <v>0</v>
      </c>
    </row>
    <row r="791" spans="1:3" ht="16.95" customHeight="1">
      <c r="A791" s="24">
        <v>2110203</v>
      </c>
      <c r="B791" s="24" t="s">
        <v>1350</v>
      </c>
      <c r="C791" s="25">
        <v>0</v>
      </c>
    </row>
    <row r="792" spans="1:3" ht="16.95" customHeight="1">
      <c r="A792" s="24">
        <v>2110204</v>
      </c>
      <c r="B792" s="24" t="s">
        <v>1351</v>
      </c>
      <c r="C792" s="25">
        <v>0</v>
      </c>
    </row>
    <row r="793" spans="1:3" ht="16.95" customHeight="1">
      <c r="A793" s="24">
        <v>2110299</v>
      </c>
      <c r="B793" s="24" t="s">
        <v>1352</v>
      </c>
      <c r="C793" s="25">
        <v>0</v>
      </c>
    </row>
    <row r="794" spans="1:3" ht="16.95" customHeight="1">
      <c r="A794" s="24">
        <v>21103</v>
      </c>
      <c r="B794" s="33" t="s">
        <v>1353</v>
      </c>
      <c r="C794" s="19">
        <f>SUM(C795:C801)</f>
        <v>1570</v>
      </c>
    </row>
    <row r="795" spans="1:3" ht="16.95" customHeight="1">
      <c r="A795" s="24">
        <v>2110301</v>
      </c>
      <c r="B795" s="24" t="s">
        <v>1354</v>
      </c>
      <c r="C795" s="25">
        <v>504</v>
      </c>
    </row>
    <row r="796" spans="1:3" ht="16.95" customHeight="1">
      <c r="A796" s="24">
        <v>2110302</v>
      </c>
      <c r="B796" s="24" t="s">
        <v>1355</v>
      </c>
      <c r="C796" s="25">
        <v>1066</v>
      </c>
    </row>
    <row r="797" spans="1:3" ht="16.95" customHeight="1">
      <c r="A797" s="24">
        <v>2110303</v>
      </c>
      <c r="B797" s="24" t="s">
        <v>1356</v>
      </c>
      <c r="C797" s="25">
        <v>0</v>
      </c>
    </row>
    <row r="798" spans="1:3" ht="16.95" customHeight="1">
      <c r="A798" s="24">
        <v>2110304</v>
      </c>
      <c r="B798" s="24" t="s">
        <v>1357</v>
      </c>
      <c r="C798" s="25">
        <v>0</v>
      </c>
    </row>
    <row r="799" spans="1:3" ht="16.95" customHeight="1">
      <c r="A799" s="24">
        <v>2110305</v>
      </c>
      <c r="B799" s="24" t="s">
        <v>1358</v>
      </c>
      <c r="C799" s="25">
        <v>0</v>
      </c>
    </row>
    <row r="800" spans="1:3" ht="16.95" customHeight="1">
      <c r="A800" s="24">
        <v>2110306</v>
      </c>
      <c r="B800" s="24" t="s">
        <v>1359</v>
      </c>
      <c r="C800" s="25">
        <v>0</v>
      </c>
    </row>
    <row r="801" spans="1:3" ht="16.95" customHeight="1">
      <c r="A801" s="24">
        <v>2110399</v>
      </c>
      <c r="B801" s="24" t="s">
        <v>1360</v>
      </c>
      <c r="C801" s="25">
        <v>0</v>
      </c>
    </row>
    <row r="802" spans="1:3" ht="16.95" customHeight="1">
      <c r="A802" s="24">
        <v>21104</v>
      </c>
      <c r="B802" s="33" t="s">
        <v>1361</v>
      </c>
      <c r="C802" s="19">
        <f>SUM(C803:C807)</f>
        <v>13</v>
      </c>
    </row>
    <row r="803" spans="1:3" ht="16.95" customHeight="1">
      <c r="A803" s="24">
        <v>2110401</v>
      </c>
      <c r="B803" s="24" t="s">
        <v>1362</v>
      </c>
      <c r="C803" s="25">
        <v>0</v>
      </c>
    </row>
    <row r="804" spans="1:3" ht="16.95" customHeight="1">
      <c r="A804" s="24">
        <v>2110402</v>
      </c>
      <c r="B804" s="24" t="s">
        <v>1363</v>
      </c>
      <c r="C804" s="25">
        <v>13</v>
      </c>
    </row>
    <row r="805" spans="1:3" ht="16.95" customHeight="1">
      <c r="A805" s="24">
        <v>2110403</v>
      </c>
      <c r="B805" s="24" t="s">
        <v>1364</v>
      </c>
      <c r="C805" s="25">
        <v>0</v>
      </c>
    </row>
    <row r="806" spans="1:3" ht="16.95" customHeight="1">
      <c r="A806" s="24">
        <v>2110404</v>
      </c>
      <c r="B806" s="24" t="s">
        <v>1365</v>
      </c>
      <c r="C806" s="25">
        <v>0</v>
      </c>
    </row>
    <row r="807" spans="1:3" ht="16.95" customHeight="1">
      <c r="A807" s="24">
        <v>2110499</v>
      </c>
      <c r="B807" s="24" t="s">
        <v>1366</v>
      </c>
      <c r="C807" s="25">
        <v>0</v>
      </c>
    </row>
    <row r="808" spans="1:3" ht="16.95" customHeight="1">
      <c r="A808" s="24">
        <v>21105</v>
      </c>
      <c r="B808" s="33" t="s">
        <v>1367</v>
      </c>
      <c r="C808" s="19">
        <f>SUM(C809:C814)</f>
        <v>0</v>
      </c>
    </row>
    <row r="809" spans="1:3" ht="16.95" customHeight="1">
      <c r="A809" s="24">
        <v>2110501</v>
      </c>
      <c r="B809" s="24" t="s">
        <v>1368</v>
      </c>
      <c r="C809" s="25">
        <v>0</v>
      </c>
    </row>
    <row r="810" spans="1:3" ht="16.95" customHeight="1">
      <c r="A810" s="24">
        <v>2110502</v>
      </c>
      <c r="B810" s="24" t="s">
        <v>1369</v>
      </c>
      <c r="C810" s="25">
        <v>0</v>
      </c>
    </row>
    <row r="811" spans="1:3" ht="16.95" customHeight="1">
      <c r="A811" s="24">
        <v>2110503</v>
      </c>
      <c r="B811" s="24" t="s">
        <v>1370</v>
      </c>
      <c r="C811" s="25">
        <v>0</v>
      </c>
    </row>
    <row r="812" spans="1:3" ht="16.95" customHeight="1">
      <c r="A812" s="24">
        <v>2110506</v>
      </c>
      <c r="B812" s="24" t="s">
        <v>1371</v>
      </c>
      <c r="C812" s="25">
        <v>0</v>
      </c>
    </row>
    <row r="813" spans="1:3" ht="16.95" customHeight="1">
      <c r="A813" s="24">
        <v>2110507</v>
      </c>
      <c r="B813" s="24" t="s">
        <v>1372</v>
      </c>
      <c r="C813" s="25">
        <v>0</v>
      </c>
    </row>
    <row r="814" spans="1:3" ht="16.95" customHeight="1">
      <c r="A814" s="24">
        <v>2110599</v>
      </c>
      <c r="B814" s="24" t="s">
        <v>1373</v>
      </c>
      <c r="C814" s="25">
        <v>0</v>
      </c>
    </row>
    <row r="815" spans="1:3" ht="16.95" customHeight="1">
      <c r="A815" s="24">
        <v>21106</v>
      </c>
      <c r="B815" s="33" t="s">
        <v>1374</v>
      </c>
      <c r="C815" s="19">
        <f>SUM(C816:C820)</f>
        <v>0</v>
      </c>
    </row>
    <row r="816" spans="1:3" ht="16.95" customHeight="1">
      <c r="A816" s="24">
        <v>2110602</v>
      </c>
      <c r="B816" s="24" t="s">
        <v>1375</v>
      </c>
      <c r="C816" s="25">
        <v>0</v>
      </c>
    </row>
    <row r="817" spans="1:3" ht="16.95" customHeight="1">
      <c r="A817" s="24">
        <v>2110603</v>
      </c>
      <c r="B817" s="24" t="s">
        <v>1376</v>
      </c>
      <c r="C817" s="25">
        <v>0</v>
      </c>
    </row>
    <row r="818" spans="1:3" ht="16.95" customHeight="1">
      <c r="A818" s="24">
        <v>2110604</v>
      </c>
      <c r="B818" s="24" t="s">
        <v>1377</v>
      </c>
      <c r="C818" s="25">
        <v>0</v>
      </c>
    </row>
    <row r="819" spans="1:3" ht="16.95" customHeight="1">
      <c r="A819" s="24">
        <v>2110605</v>
      </c>
      <c r="B819" s="24" t="s">
        <v>1378</v>
      </c>
      <c r="C819" s="25">
        <v>0</v>
      </c>
    </row>
    <row r="820" spans="1:3" ht="16.95" customHeight="1">
      <c r="A820" s="24">
        <v>2110699</v>
      </c>
      <c r="B820" s="24" t="s">
        <v>1379</v>
      </c>
      <c r="C820" s="25">
        <v>0</v>
      </c>
    </row>
    <row r="821" spans="1:3" ht="16.95" customHeight="1">
      <c r="A821" s="24">
        <v>21107</v>
      </c>
      <c r="B821" s="33" t="s">
        <v>1380</v>
      </c>
      <c r="C821" s="19">
        <f>SUM(C822:C823)</f>
        <v>0</v>
      </c>
    </row>
    <row r="822" spans="1:3" ht="16.95" customHeight="1">
      <c r="A822" s="24">
        <v>2110704</v>
      </c>
      <c r="B822" s="24" t="s">
        <v>1381</v>
      </c>
      <c r="C822" s="25">
        <v>0</v>
      </c>
    </row>
    <row r="823" spans="1:3" ht="16.95" customHeight="1">
      <c r="A823" s="24">
        <v>2110799</v>
      </c>
      <c r="B823" s="24" t="s">
        <v>1382</v>
      </c>
      <c r="C823" s="25">
        <v>0</v>
      </c>
    </row>
    <row r="824" spans="1:3" ht="16.95" customHeight="1">
      <c r="A824" s="24">
        <v>21108</v>
      </c>
      <c r="B824" s="33" t="s">
        <v>1383</v>
      </c>
      <c r="C824" s="19">
        <f>SUM(C825:C826)</f>
        <v>0</v>
      </c>
    </row>
    <row r="825" spans="1:3" ht="16.95" customHeight="1">
      <c r="A825" s="24">
        <v>2110804</v>
      </c>
      <c r="B825" s="24" t="s">
        <v>1384</v>
      </c>
      <c r="C825" s="25">
        <v>0</v>
      </c>
    </row>
    <row r="826" spans="1:3" ht="16.95" customHeight="1">
      <c r="A826" s="24">
        <v>2110899</v>
      </c>
      <c r="B826" s="24" t="s">
        <v>1385</v>
      </c>
      <c r="C826" s="25">
        <v>0</v>
      </c>
    </row>
    <row r="827" spans="1:3" ht="16.95" customHeight="1">
      <c r="A827" s="24">
        <v>21109</v>
      </c>
      <c r="B827" s="33" t="s">
        <v>1386</v>
      </c>
      <c r="C827" s="19">
        <f>C828</f>
        <v>0</v>
      </c>
    </row>
    <row r="828" spans="1:3" ht="16.95" customHeight="1">
      <c r="A828" s="24">
        <v>2110901</v>
      </c>
      <c r="B828" s="24" t="s">
        <v>1387</v>
      </c>
      <c r="C828" s="25">
        <v>0</v>
      </c>
    </row>
    <row r="829" spans="1:3" ht="16.95" customHeight="1">
      <c r="A829" s="24">
        <v>21110</v>
      </c>
      <c r="B829" s="33" t="s">
        <v>1388</v>
      </c>
      <c r="C829" s="19">
        <f>C830</f>
        <v>2033</v>
      </c>
    </row>
    <row r="830" spans="1:3" ht="16.95" customHeight="1">
      <c r="A830" s="24">
        <v>2111001</v>
      </c>
      <c r="B830" s="24" t="s">
        <v>1389</v>
      </c>
      <c r="C830" s="25">
        <v>2033</v>
      </c>
    </row>
    <row r="831" spans="1:3" ht="16.95" customHeight="1">
      <c r="A831" s="24">
        <v>21111</v>
      </c>
      <c r="B831" s="33" t="s">
        <v>1390</v>
      </c>
      <c r="C831" s="19">
        <f>SUM(C832:C836)</f>
        <v>2235</v>
      </c>
    </row>
    <row r="832" spans="1:3" ht="16.95" customHeight="1">
      <c r="A832" s="24">
        <v>2111101</v>
      </c>
      <c r="B832" s="24" t="s">
        <v>1391</v>
      </c>
      <c r="C832" s="25">
        <v>0</v>
      </c>
    </row>
    <row r="833" spans="1:3" ht="16.95" customHeight="1">
      <c r="A833" s="24">
        <v>2111102</v>
      </c>
      <c r="B833" s="24" t="s">
        <v>1392</v>
      </c>
      <c r="C833" s="25">
        <v>0</v>
      </c>
    </row>
    <row r="834" spans="1:3" ht="16.95" customHeight="1">
      <c r="A834" s="24">
        <v>2111103</v>
      </c>
      <c r="B834" s="24" t="s">
        <v>1393</v>
      </c>
      <c r="C834" s="25">
        <v>2235</v>
      </c>
    </row>
    <row r="835" spans="1:3" ht="16.95" customHeight="1">
      <c r="A835" s="24">
        <v>2111104</v>
      </c>
      <c r="B835" s="24" t="s">
        <v>1394</v>
      </c>
      <c r="C835" s="25">
        <v>0</v>
      </c>
    </row>
    <row r="836" spans="1:3" ht="16.95" customHeight="1">
      <c r="A836" s="24">
        <v>2111199</v>
      </c>
      <c r="B836" s="24" t="s">
        <v>1395</v>
      </c>
      <c r="C836" s="25">
        <v>0</v>
      </c>
    </row>
    <row r="837" spans="1:3" ht="16.95" customHeight="1">
      <c r="A837" s="24">
        <v>21112</v>
      </c>
      <c r="B837" s="33" t="s">
        <v>1396</v>
      </c>
      <c r="C837" s="19">
        <f>C838</f>
        <v>0</v>
      </c>
    </row>
    <row r="838" spans="1:3" ht="16.95" customHeight="1">
      <c r="A838" s="24">
        <v>2111201</v>
      </c>
      <c r="B838" s="24" t="s">
        <v>1397</v>
      </c>
      <c r="C838" s="25">
        <v>0</v>
      </c>
    </row>
    <row r="839" spans="1:3" ht="16.95" customHeight="1">
      <c r="A839" s="24">
        <v>21113</v>
      </c>
      <c r="B839" s="33" t="s">
        <v>1398</v>
      </c>
      <c r="C839" s="19">
        <f>C840</f>
        <v>0</v>
      </c>
    </row>
    <row r="840" spans="1:3" ht="16.95" customHeight="1">
      <c r="A840" s="24">
        <v>2111301</v>
      </c>
      <c r="B840" s="24" t="s">
        <v>1399</v>
      </c>
      <c r="C840" s="25">
        <v>0</v>
      </c>
    </row>
    <row r="841" spans="1:3" ht="16.95" customHeight="1">
      <c r="A841" s="24">
        <v>21114</v>
      </c>
      <c r="B841" s="33" t="s">
        <v>1400</v>
      </c>
      <c r="C841" s="19">
        <f>SUM(C842:C855)</f>
        <v>0</v>
      </c>
    </row>
    <row r="842" spans="1:3" ht="16.95" customHeight="1">
      <c r="A842" s="24">
        <v>2111401</v>
      </c>
      <c r="B842" s="24" t="s">
        <v>762</v>
      </c>
      <c r="C842" s="25">
        <v>0</v>
      </c>
    </row>
    <row r="843" spans="1:3" ht="16.95" customHeight="1">
      <c r="A843" s="24">
        <v>2111402</v>
      </c>
      <c r="B843" s="24" t="s">
        <v>763</v>
      </c>
      <c r="C843" s="25">
        <v>0</v>
      </c>
    </row>
    <row r="844" spans="1:3" ht="16.95" customHeight="1">
      <c r="A844" s="24">
        <v>2111403</v>
      </c>
      <c r="B844" s="24" t="s">
        <v>764</v>
      </c>
      <c r="C844" s="25">
        <v>0</v>
      </c>
    </row>
    <row r="845" spans="1:3" ht="16.95" customHeight="1">
      <c r="A845" s="24">
        <v>2111404</v>
      </c>
      <c r="B845" s="24" t="s">
        <v>1401</v>
      </c>
      <c r="C845" s="25">
        <v>0</v>
      </c>
    </row>
    <row r="846" spans="1:3" ht="16.95" customHeight="1">
      <c r="A846" s="24">
        <v>2111405</v>
      </c>
      <c r="B846" s="24" t="s">
        <v>1402</v>
      </c>
      <c r="C846" s="25">
        <v>0</v>
      </c>
    </row>
    <row r="847" spans="1:3" ht="16.95" customHeight="1">
      <c r="A847" s="24">
        <v>2111406</v>
      </c>
      <c r="B847" s="24" t="s">
        <v>1403</v>
      </c>
      <c r="C847" s="25">
        <v>0</v>
      </c>
    </row>
    <row r="848" spans="1:3" ht="16.95" customHeight="1">
      <c r="A848" s="24">
        <v>2111407</v>
      </c>
      <c r="B848" s="24" t="s">
        <v>1404</v>
      </c>
      <c r="C848" s="25">
        <v>0</v>
      </c>
    </row>
    <row r="849" spans="1:3" ht="16.95" customHeight="1">
      <c r="A849" s="24">
        <v>2111408</v>
      </c>
      <c r="B849" s="24" t="s">
        <v>1405</v>
      </c>
      <c r="C849" s="25">
        <v>0</v>
      </c>
    </row>
    <row r="850" spans="1:3" ht="16.95" customHeight="1">
      <c r="A850" s="24">
        <v>2111409</v>
      </c>
      <c r="B850" s="24" t="s">
        <v>1406</v>
      </c>
      <c r="C850" s="25">
        <v>0</v>
      </c>
    </row>
    <row r="851" spans="1:3" ht="16.95" customHeight="1">
      <c r="A851" s="24">
        <v>2111410</v>
      </c>
      <c r="B851" s="24" t="s">
        <v>1407</v>
      </c>
      <c r="C851" s="25">
        <v>0</v>
      </c>
    </row>
    <row r="852" spans="1:3" ht="16.95" customHeight="1">
      <c r="A852" s="24">
        <v>2111411</v>
      </c>
      <c r="B852" s="24" t="s">
        <v>805</v>
      </c>
      <c r="C852" s="25">
        <v>0</v>
      </c>
    </row>
    <row r="853" spans="1:3" ht="16.95" customHeight="1">
      <c r="A853" s="24">
        <v>2111413</v>
      </c>
      <c r="B853" s="24" t="s">
        <v>1408</v>
      </c>
      <c r="C853" s="25">
        <v>0</v>
      </c>
    </row>
    <row r="854" spans="1:3" ht="16.95" customHeight="1">
      <c r="A854" s="24">
        <v>2111450</v>
      </c>
      <c r="B854" s="24" t="s">
        <v>771</v>
      </c>
      <c r="C854" s="25">
        <v>0</v>
      </c>
    </row>
    <row r="855" spans="1:3" ht="16.95" customHeight="1">
      <c r="A855" s="24">
        <v>2111499</v>
      </c>
      <c r="B855" s="24" t="s">
        <v>1409</v>
      </c>
      <c r="C855" s="25">
        <v>0</v>
      </c>
    </row>
    <row r="856" spans="1:3" ht="16.95" customHeight="1">
      <c r="A856" s="24">
        <v>21199</v>
      </c>
      <c r="B856" s="33" t="s">
        <v>1410</v>
      </c>
      <c r="C856" s="19">
        <f>C857</f>
        <v>0</v>
      </c>
    </row>
    <row r="857" spans="1:3" ht="16.95" customHeight="1">
      <c r="A857" s="24">
        <v>2119901</v>
      </c>
      <c r="B857" s="24" t="s">
        <v>1411</v>
      </c>
      <c r="C857" s="25">
        <v>0</v>
      </c>
    </row>
    <row r="858" spans="1:3" ht="16.95" customHeight="1">
      <c r="A858" s="24">
        <v>212</v>
      </c>
      <c r="B858" s="33" t="s">
        <v>1412</v>
      </c>
      <c r="C858" s="19">
        <f>SUM(C859,C871,C873,C876,C878,C880)</f>
        <v>4789</v>
      </c>
    </row>
    <row r="859" spans="1:3" ht="16.95" customHeight="1">
      <c r="A859" s="24">
        <v>21201</v>
      </c>
      <c r="B859" s="33" t="s">
        <v>1413</v>
      </c>
      <c r="C859" s="19">
        <f>SUM(C860:C870)</f>
        <v>1216</v>
      </c>
    </row>
    <row r="860" spans="1:3" ht="16.95" customHeight="1">
      <c r="A860" s="24">
        <v>2120101</v>
      </c>
      <c r="B860" s="24" t="s">
        <v>762</v>
      </c>
      <c r="C860" s="25">
        <v>708</v>
      </c>
    </row>
    <row r="861" spans="1:3" ht="16.95" customHeight="1">
      <c r="A861" s="24">
        <v>2120102</v>
      </c>
      <c r="B861" s="24" t="s">
        <v>763</v>
      </c>
      <c r="C861" s="25">
        <v>43</v>
      </c>
    </row>
    <row r="862" spans="1:3" ht="16.95" customHeight="1">
      <c r="A862" s="24">
        <v>2120103</v>
      </c>
      <c r="B862" s="24" t="s">
        <v>764</v>
      </c>
      <c r="C862" s="25">
        <v>0</v>
      </c>
    </row>
    <row r="863" spans="1:3" ht="16.95" customHeight="1">
      <c r="A863" s="24">
        <v>2120104</v>
      </c>
      <c r="B863" s="24" t="s">
        <v>1414</v>
      </c>
      <c r="C863" s="25">
        <v>465</v>
      </c>
    </row>
    <row r="864" spans="1:3" ht="16.95" customHeight="1">
      <c r="A864" s="24">
        <v>2120105</v>
      </c>
      <c r="B864" s="24" t="s">
        <v>1415</v>
      </c>
      <c r="C864" s="25">
        <v>0</v>
      </c>
    </row>
    <row r="865" spans="1:3" ht="16.95" customHeight="1">
      <c r="A865" s="24">
        <v>2120106</v>
      </c>
      <c r="B865" s="24" t="s">
        <v>1416</v>
      </c>
      <c r="C865" s="25">
        <v>0</v>
      </c>
    </row>
    <row r="866" spans="1:3" ht="16.95" customHeight="1">
      <c r="A866" s="24">
        <v>2120107</v>
      </c>
      <c r="B866" s="24" t="s">
        <v>1417</v>
      </c>
      <c r="C866" s="25">
        <v>0</v>
      </c>
    </row>
    <row r="867" spans="1:3" ht="16.95" customHeight="1">
      <c r="A867" s="24">
        <v>2120108</v>
      </c>
      <c r="B867" s="24" t="s">
        <v>1418</v>
      </c>
      <c r="C867" s="25">
        <v>0</v>
      </c>
    </row>
    <row r="868" spans="1:3" ht="16.95" customHeight="1">
      <c r="A868" s="24">
        <v>2120109</v>
      </c>
      <c r="B868" s="24" t="s">
        <v>1419</v>
      </c>
      <c r="C868" s="25">
        <v>0</v>
      </c>
    </row>
    <row r="869" spans="1:3" ht="16.95" customHeight="1">
      <c r="A869" s="24">
        <v>2120110</v>
      </c>
      <c r="B869" s="24" t="s">
        <v>1420</v>
      </c>
      <c r="C869" s="25">
        <v>0</v>
      </c>
    </row>
    <row r="870" spans="1:3" ht="16.95" customHeight="1">
      <c r="A870" s="24">
        <v>2120199</v>
      </c>
      <c r="B870" s="24" t="s">
        <v>1421</v>
      </c>
      <c r="C870" s="25">
        <v>0</v>
      </c>
    </row>
    <row r="871" spans="1:3" ht="16.95" customHeight="1">
      <c r="A871" s="24">
        <v>21202</v>
      </c>
      <c r="B871" s="33" t="s">
        <v>1422</v>
      </c>
      <c r="C871" s="19">
        <f>C872</f>
        <v>0</v>
      </c>
    </row>
    <row r="872" spans="1:3" ht="16.95" customHeight="1">
      <c r="A872" s="24">
        <v>2120201</v>
      </c>
      <c r="B872" s="24" t="s">
        <v>1423</v>
      </c>
      <c r="C872" s="25"/>
    </row>
    <row r="873" spans="1:3" ht="16.95" customHeight="1">
      <c r="A873" s="24">
        <v>21203</v>
      </c>
      <c r="B873" s="33" t="s">
        <v>1424</v>
      </c>
      <c r="C873" s="19">
        <f>SUM(C874:C875)</f>
        <v>595</v>
      </c>
    </row>
    <row r="874" spans="1:3" ht="16.95" customHeight="1">
      <c r="A874" s="24">
        <v>2120303</v>
      </c>
      <c r="B874" s="24" t="s">
        <v>1425</v>
      </c>
      <c r="C874" s="25">
        <v>595</v>
      </c>
    </row>
    <row r="875" spans="1:3" ht="16.95" customHeight="1">
      <c r="A875" s="24">
        <v>2120399</v>
      </c>
      <c r="B875" s="24" t="s">
        <v>1426</v>
      </c>
      <c r="C875" s="25"/>
    </row>
    <row r="876" spans="1:3" ht="16.95" customHeight="1">
      <c r="A876" s="24">
        <v>21205</v>
      </c>
      <c r="B876" s="33" t="s">
        <v>1427</v>
      </c>
      <c r="C876" s="19">
        <f t="shared" ref="C876:C880" si="1">C877</f>
        <v>2840</v>
      </c>
    </row>
    <row r="877" spans="1:3" ht="16.95" customHeight="1">
      <c r="A877" s="24">
        <v>2120501</v>
      </c>
      <c r="B877" s="24" t="s">
        <v>1428</v>
      </c>
      <c r="C877" s="25">
        <v>2840</v>
      </c>
    </row>
    <row r="878" spans="1:3" ht="16.95" customHeight="1">
      <c r="A878" s="24">
        <v>21206</v>
      </c>
      <c r="B878" s="33" t="s">
        <v>1429</v>
      </c>
      <c r="C878" s="19">
        <f t="shared" si="1"/>
        <v>138</v>
      </c>
    </row>
    <row r="879" spans="1:3" ht="16.95" customHeight="1">
      <c r="A879" s="24">
        <v>2120601</v>
      </c>
      <c r="B879" s="24" t="s">
        <v>1430</v>
      </c>
      <c r="C879" s="25">
        <v>138</v>
      </c>
    </row>
    <row r="880" spans="1:3" ht="16.95" customHeight="1">
      <c r="A880" s="24">
        <v>21299</v>
      </c>
      <c r="B880" s="33" t="s">
        <v>1431</v>
      </c>
      <c r="C880" s="19">
        <f t="shared" si="1"/>
        <v>0</v>
      </c>
    </row>
    <row r="881" spans="1:3" ht="16.95" customHeight="1">
      <c r="A881" s="24">
        <v>2129999</v>
      </c>
      <c r="B881" s="24" t="s">
        <v>1432</v>
      </c>
      <c r="C881" s="25">
        <v>0</v>
      </c>
    </row>
    <row r="882" spans="1:3" ht="16.95" customHeight="1">
      <c r="A882" s="24">
        <v>213</v>
      </c>
      <c r="B882" s="33" t="s">
        <v>1433</v>
      </c>
      <c r="C882" s="19">
        <f>SUM(C883,C908,C936,C963,C974,C985,C991,C998,C1005,C1009)</f>
        <v>22651</v>
      </c>
    </row>
    <row r="883" spans="1:3" ht="16.95" customHeight="1">
      <c r="A883" s="24">
        <v>21301</v>
      </c>
      <c r="B883" s="33" t="s">
        <v>1434</v>
      </c>
      <c r="C883" s="19">
        <f>SUM(C884:C907)</f>
        <v>6255</v>
      </c>
    </row>
    <row r="884" spans="1:3" ht="16.95" customHeight="1">
      <c r="A884" s="24">
        <v>2130101</v>
      </c>
      <c r="B884" s="24" t="s">
        <v>762</v>
      </c>
      <c r="C884" s="25">
        <v>1081</v>
      </c>
    </row>
    <row r="885" spans="1:3" ht="16.95" customHeight="1">
      <c r="A885" s="24">
        <v>2130102</v>
      </c>
      <c r="B885" s="24" t="s">
        <v>763</v>
      </c>
      <c r="C885" s="25">
        <v>308</v>
      </c>
    </row>
    <row r="886" spans="1:3" ht="16.95" customHeight="1">
      <c r="A886" s="24">
        <v>2130103</v>
      </c>
      <c r="B886" s="24" t="s">
        <v>764</v>
      </c>
      <c r="C886" s="25">
        <v>0</v>
      </c>
    </row>
    <row r="887" spans="1:3" ht="16.95" customHeight="1">
      <c r="A887" s="24">
        <v>2130104</v>
      </c>
      <c r="B887" s="24" t="s">
        <v>771</v>
      </c>
      <c r="C887" s="25">
        <v>0</v>
      </c>
    </row>
    <row r="888" spans="1:3" ht="16.95" customHeight="1">
      <c r="A888" s="24">
        <v>2130105</v>
      </c>
      <c r="B888" s="24" t="s">
        <v>1435</v>
      </c>
      <c r="C888" s="25">
        <v>0</v>
      </c>
    </row>
    <row r="889" spans="1:3" ht="16.95" customHeight="1">
      <c r="A889" s="24">
        <v>2130106</v>
      </c>
      <c r="B889" s="24" t="s">
        <v>1436</v>
      </c>
      <c r="C889" s="25"/>
    </row>
    <row r="890" spans="1:3" ht="16.95" customHeight="1">
      <c r="A890" s="24">
        <v>2130108</v>
      </c>
      <c r="B890" s="24" t="s">
        <v>1437</v>
      </c>
      <c r="C890" s="25">
        <v>128</v>
      </c>
    </row>
    <row r="891" spans="1:3" ht="16.95" customHeight="1">
      <c r="A891" s="24">
        <v>2130109</v>
      </c>
      <c r="B891" s="24" t="s">
        <v>1438</v>
      </c>
      <c r="C891" s="25">
        <v>0</v>
      </c>
    </row>
    <row r="892" spans="1:3" ht="16.95" customHeight="1">
      <c r="A892" s="24">
        <v>2130110</v>
      </c>
      <c r="B892" s="24" t="s">
        <v>1439</v>
      </c>
      <c r="C892" s="25">
        <v>0</v>
      </c>
    </row>
    <row r="893" spans="1:3" ht="16.95" customHeight="1">
      <c r="A893" s="24">
        <v>2130111</v>
      </c>
      <c r="B893" s="24" t="s">
        <v>1440</v>
      </c>
      <c r="C893" s="25">
        <v>0</v>
      </c>
    </row>
    <row r="894" spans="1:3" ht="16.95" customHeight="1">
      <c r="A894" s="24">
        <v>2130112</v>
      </c>
      <c r="B894" s="24" t="s">
        <v>1441</v>
      </c>
      <c r="C894" s="25">
        <v>16</v>
      </c>
    </row>
    <row r="895" spans="1:3" ht="16.95" customHeight="1">
      <c r="A895" s="24">
        <v>2130114</v>
      </c>
      <c r="B895" s="24" t="s">
        <v>1442</v>
      </c>
      <c r="C895" s="25">
        <v>0</v>
      </c>
    </row>
    <row r="896" spans="1:3" ht="16.95" customHeight="1">
      <c r="A896" s="24">
        <v>2130119</v>
      </c>
      <c r="B896" s="24" t="s">
        <v>1443</v>
      </c>
      <c r="C896" s="25">
        <v>0</v>
      </c>
    </row>
    <row r="897" spans="1:3" ht="16.95" customHeight="1">
      <c r="A897" s="24">
        <v>2130120</v>
      </c>
      <c r="B897" s="24" t="s">
        <v>1444</v>
      </c>
      <c r="C897" s="25">
        <v>0</v>
      </c>
    </row>
    <row r="898" spans="1:3" ht="16.95" customHeight="1">
      <c r="A898" s="24">
        <v>2130121</v>
      </c>
      <c r="B898" s="24" t="s">
        <v>1445</v>
      </c>
      <c r="C898" s="25">
        <v>0</v>
      </c>
    </row>
    <row r="899" spans="1:3" ht="16.95" customHeight="1">
      <c r="A899" s="24">
        <v>2130122</v>
      </c>
      <c r="B899" s="24" t="s">
        <v>1446</v>
      </c>
      <c r="C899" s="25">
        <v>4447</v>
      </c>
    </row>
    <row r="900" spans="1:3" ht="16.95" customHeight="1">
      <c r="A900" s="24">
        <v>2130124</v>
      </c>
      <c r="B900" s="24" t="s">
        <v>1447</v>
      </c>
      <c r="C900" s="25">
        <v>10</v>
      </c>
    </row>
    <row r="901" spans="1:3" ht="16.95" customHeight="1">
      <c r="A901" s="24">
        <v>2130125</v>
      </c>
      <c r="B901" s="24" t="s">
        <v>1448</v>
      </c>
      <c r="C901" s="25">
        <v>0</v>
      </c>
    </row>
    <row r="902" spans="1:3" ht="16.95" customHeight="1">
      <c r="A902" s="24">
        <v>2130126</v>
      </c>
      <c r="B902" s="24" t="s">
        <v>1449</v>
      </c>
      <c r="C902" s="25"/>
    </row>
    <row r="903" spans="1:3" ht="16.95" customHeight="1">
      <c r="A903" s="24">
        <v>2130135</v>
      </c>
      <c r="B903" s="24" t="s">
        <v>1450</v>
      </c>
      <c r="C903" s="25">
        <v>2</v>
      </c>
    </row>
    <row r="904" spans="1:3" ht="16.95" customHeight="1">
      <c r="A904" s="24">
        <v>2130142</v>
      </c>
      <c r="B904" s="24" t="s">
        <v>1451</v>
      </c>
      <c r="C904" s="25">
        <v>0</v>
      </c>
    </row>
    <row r="905" spans="1:3" ht="16.95" customHeight="1">
      <c r="A905" s="24">
        <v>2130148</v>
      </c>
      <c r="B905" s="24" t="s">
        <v>1452</v>
      </c>
      <c r="C905" s="25">
        <v>0</v>
      </c>
    </row>
    <row r="906" spans="1:3" ht="16.95" customHeight="1">
      <c r="A906" s="24">
        <v>2130152</v>
      </c>
      <c r="B906" s="24" t="s">
        <v>1453</v>
      </c>
      <c r="C906" s="25">
        <v>0</v>
      </c>
    </row>
    <row r="907" spans="1:3" ht="16.95" customHeight="1">
      <c r="A907" s="24">
        <v>2130199</v>
      </c>
      <c r="B907" s="24" t="s">
        <v>1454</v>
      </c>
      <c r="C907" s="25">
        <v>263</v>
      </c>
    </row>
    <row r="908" spans="1:3" ht="16.95" customHeight="1">
      <c r="A908" s="24">
        <v>21302</v>
      </c>
      <c r="B908" s="33" t="s">
        <v>1455</v>
      </c>
      <c r="C908" s="19">
        <f>SUM(C909:C935)</f>
        <v>435</v>
      </c>
    </row>
    <row r="909" spans="1:3" ht="16.95" customHeight="1">
      <c r="A909" s="24">
        <v>2130201</v>
      </c>
      <c r="B909" s="24" t="s">
        <v>762</v>
      </c>
      <c r="C909" s="25">
        <v>277</v>
      </c>
    </row>
    <row r="910" spans="1:3" ht="16.95" customHeight="1">
      <c r="A910" s="24">
        <v>2130202</v>
      </c>
      <c r="B910" s="24" t="s">
        <v>763</v>
      </c>
      <c r="C910" s="25">
        <v>14</v>
      </c>
    </row>
    <row r="911" spans="1:3" ht="16.95" customHeight="1">
      <c r="A911" s="24">
        <v>2130203</v>
      </c>
      <c r="B911" s="24" t="s">
        <v>764</v>
      </c>
      <c r="C911" s="25">
        <v>0</v>
      </c>
    </row>
    <row r="912" spans="1:3" ht="16.95" customHeight="1">
      <c r="A912" s="24">
        <v>2130204</v>
      </c>
      <c r="B912" s="24" t="s">
        <v>1456</v>
      </c>
      <c r="C912" s="25">
        <v>0</v>
      </c>
    </row>
    <row r="913" spans="1:3" ht="16.95" customHeight="1">
      <c r="A913" s="24">
        <v>2130205</v>
      </c>
      <c r="B913" s="24" t="s">
        <v>1457</v>
      </c>
      <c r="C913" s="25">
        <v>111</v>
      </c>
    </row>
    <row r="914" spans="1:3" ht="16.95" customHeight="1">
      <c r="A914" s="24">
        <v>2130206</v>
      </c>
      <c r="B914" s="24" t="s">
        <v>1458</v>
      </c>
      <c r="C914" s="25">
        <v>0</v>
      </c>
    </row>
    <row r="915" spans="1:3" ht="16.95" customHeight="1">
      <c r="A915" s="24">
        <v>2130207</v>
      </c>
      <c r="B915" s="24" t="s">
        <v>1459</v>
      </c>
      <c r="C915" s="25">
        <v>0</v>
      </c>
    </row>
    <row r="916" spans="1:3" ht="16.95" customHeight="1">
      <c r="A916" s="24">
        <v>2130208</v>
      </c>
      <c r="B916" s="24" t="s">
        <v>1460</v>
      </c>
      <c r="C916" s="25">
        <v>0</v>
      </c>
    </row>
    <row r="917" spans="1:3" ht="16.95" customHeight="1">
      <c r="A917" s="24">
        <v>2130209</v>
      </c>
      <c r="B917" s="24" t="s">
        <v>1461</v>
      </c>
      <c r="C917" s="25">
        <v>0</v>
      </c>
    </row>
    <row r="918" spans="1:3" ht="16.95" customHeight="1">
      <c r="A918" s="24">
        <v>2130210</v>
      </c>
      <c r="B918" s="24" t="s">
        <v>1462</v>
      </c>
      <c r="C918" s="25">
        <v>0</v>
      </c>
    </row>
    <row r="919" spans="1:3" ht="16.95" customHeight="1">
      <c r="A919" s="24">
        <v>2130211</v>
      </c>
      <c r="B919" s="24" t="s">
        <v>1463</v>
      </c>
      <c r="C919" s="25">
        <v>0</v>
      </c>
    </row>
    <row r="920" spans="1:3" ht="16.95" customHeight="1">
      <c r="A920" s="24">
        <v>2130212</v>
      </c>
      <c r="B920" s="24" t="s">
        <v>1464</v>
      </c>
      <c r="C920" s="25">
        <v>0</v>
      </c>
    </row>
    <row r="921" spans="1:3" ht="16.95" customHeight="1">
      <c r="A921" s="24">
        <v>2130213</v>
      </c>
      <c r="B921" s="24" t="s">
        <v>1465</v>
      </c>
      <c r="C921" s="25">
        <v>14</v>
      </c>
    </row>
    <row r="922" spans="1:3" ht="16.95" customHeight="1">
      <c r="A922" s="24">
        <v>2130216</v>
      </c>
      <c r="B922" s="24" t="s">
        <v>1466</v>
      </c>
      <c r="C922" s="25">
        <v>0</v>
      </c>
    </row>
    <row r="923" spans="1:3" ht="16.95" customHeight="1">
      <c r="A923" s="24">
        <v>2130217</v>
      </c>
      <c r="B923" s="24" t="s">
        <v>1467</v>
      </c>
      <c r="C923" s="25">
        <v>0</v>
      </c>
    </row>
    <row r="924" spans="1:3" ht="16.95" customHeight="1">
      <c r="A924" s="24">
        <v>2130218</v>
      </c>
      <c r="B924" s="24" t="s">
        <v>1468</v>
      </c>
      <c r="C924" s="25">
        <v>0</v>
      </c>
    </row>
    <row r="925" spans="1:3" ht="16.95" customHeight="1">
      <c r="A925" s="24">
        <v>2130219</v>
      </c>
      <c r="B925" s="24" t="s">
        <v>1469</v>
      </c>
      <c r="C925" s="25">
        <v>0</v>
      </c>
    </row>
    <row r="926" spans="1:3" ht="16.95" customHeight="1">
      <c r="A926" s="24">
        <v>2130220</v>
      </c>
      <c r="B926" s="24" t="s">
        <v>1470</v>
      </c>
      <c r="C926" s="25">
        <v>0</v>
      </c>
    </row>
    <row r="927" spans="1:3" ht="16.95" customHeight="1">
      <c r="A927" s="24">
        <v>2130221</v>
      </c>
      <c r="B927" s="24" t="s">
        <v>1471</v>
      </c>
      <c r="C927" s="25">
        <v>15</v>
      </c>
    </row>
    <row r="928" spans="1:3" ht="16.95" customHeight="1">
      <c r="A928" s="24">
        <v>2130223</v>
      </c>
      <c r="B928" s="24" t="s">
        <v>1472</v>
      </c>
      <c r="C928" s="25">
        <v>0</v>
      </c>
    </row>
    <row r="929" spans="1:3" ht="16.95" customHeight="1">
      <c r="A929" s="24">
        <v>2130224</v>
      </c>
      <c r="B929" s="24" t="s">
        <v>1473</v>
      </c>
      <c r="C929" s="25">
        <v>0</v>
      </c>
    </row>
    <row r="930" spans="1:3" ht="16.95" customHeight="1">
      <c r="A930" s="24">
        <v>2130225</v>
      </c>
      <c r="B930" s="24" t="s">
        <v>1474</v>
      </c>
      <c r="C930" s="25">
        <v>0</v>
      </c>
    </row>
    <row r="931" spans="1:3" ht="16.95" customHeight="1">
      <c r="A931" s="24">
        <v>2130226</v>
      </c>
      <c r="B931" s="24" t="s">
        <v>1475</v>
      </c>
      <c r="C931" s="25">
        <v>0</v>
      </c>
    </row>
    <row r="932" spans="1:3" ht="16.95" customHeight="1">
      <c r="A932" s="24">
        <v>2130227</v>
      </c>
      <c r="B932" s="24" t="s">
        <v>1476</v>
      </c>
      <c r="C932" s="25">
        <v>0</v>
      </c>
    </row>
    <row r="933" spans="1:3" ht="16.95" customHeight="1">
      <c r="A933" s="24">
        <v>2130232</v>
      </c>
      <c r="B933" s="24" t="s">
        <v>1477</v>
      </c>
      <c r="C933" s="25">
        <v>0</v>
      </c>
    </row>
    <row r="934" spans="1:3" ht="16.95" customHeight="1">
      <c r="A934" s="24">
        <v>2130234</v>
      </c>
      <c r="B934" s="24" t="s">
        <v>1478</v>
      </c>
      <c r="C934" s="25">
        <v>4</v>
      </c>
    </row>
    <row r="935" spans="1:3" ht="16.95" customHeight="1">
      <c r="A935" s="24">
        <v>2130299</v>
      </c>
      <c r="B935" s="24" t="s">
        <v>1479</v>
      </c>
      <c r="C935" s="25">
        <v>0</v>
      </c>
    </row>
    <row r="936" spans="1:3" ht="16.95" customHeight="1">
      <c r="A936" s="24">
        <v>21303</v>
      </c>
      <c r="B936" s="33" t="s">
        <v>1480</v>
      </c>
      <c r="C936" s="19">
        <f>SUM(C937:C962)</f>
        <v>5531</v>
      </c>
    </row>
    <row r="937" spans="1:3" ht="16.95" customHeight="1">
      <c r="A937" s="24">
        <v>2130301</v>
      </c>
      <c r="B937" s="24" t="s">
        <v>762</v>
      </c>
      <c r="C937" s="25">
        <v>221</v>
      </c>
    </row>
    <row r="938" spans="1:3" ht="16.95" customHeight="1">
      <c r="A938" s="24">
        <v>2130302</v>
      </c>
      <c r="B938" s="24" t="s">
        <v>763</v>
      </c>
      <c r="C938" s="25">
        <v>252</v>
      </c>
    </row>
    <row r="939" spans="1:3" ht="16.95" customHeight="1">
      <c r="A939" s="24">
        <v>2130303</v>
      </c>
      <c r="B939" s="24" t="s">
        <v>764</v>
      </c>
      <c r="C939" s="25">
        <v>0</v>
      </c>
    </row>
    <row r="940" spans="1:3" ht="16.95" customHeight="1">
      <c r="A940" s="24">
        <v>2130304</v>
      </c>
      <c r="B940" s="24" t="s">
        <v>1481</v>
      </c>
      <c r="C940" s="25">
        <v>0</v>
      </c>
    </row>
    <row r="941" spans="1:3" ht="16.95" customHeight="1">
      <c r="A941" s="24">
        <v>2130305</v>
      </c>
      <c r="B941" s="24" t="s">
        <v>1482</v>
      </c>
      <c r="C941" s="25">
        <v>0</v>
      </c>
    </row>
    <row r="942" spans="1:3" ht="16.95" customHeight="1">
      <c r="A942" s="24">
        <v>2130306</v>
      </c>
      <c r="B942" s="24" t="s">
        <v>1483</v>
      </c>
      <c r="C942" s="25">
        <v>2000</v>
      </c>
    </row>
    <row r="943" spans="1:3" ht="16.95" customHeight="1">
      <c r="A943" s="24">
        <v>2130307</v>
      </c>
      <c r="B943" s="24" t="s">
        <v>1484</v>
      </c>
      <c r="C943" s="25">
        <v>0</v>
      </c>
    </row>
    <row r="944" spans="1:3" ht="16.95" customHeight="1">
      <c r="A944" s="24">
        <v>2130308</v>
      </c>
      <c r="B944" s="24" t="s">
        <v>1485</v>
      </c>
      <c r="C944" s="25">
        <v>0</v>
      </c>
    </row>
    <row r="945" spans="1:3" ht="16.95" customHeight="1">
      <c r="A945" s="24">
        <v>2130309</v>
      </c>
      <c r="B945" s="24" t="s">
        <v>1486</v>
      </c>
      <c r="C945" s="25">
        <v>0</v>
      </c>
    </row>
    <row r="946" spans="1:3" ht="16.95" customHeight="1">
      <c r="A946" s="24">
        <v>2130310</v>
      </c>
      <c r="B946" s="24" t="s">
        <v>1487</v>
      </c>
      <c r="C946" s="25">
        <v>25</v>
      </c>
    </row>
    <row r="947" spans="1:3" ht="16.95" customHeight="1">
      <c r="A947" s="24">
        <v>2130311</v>
      </c>
      <c r="B947" s="24" t="s">
        <v>1488</v>
      </c>
      <c r="C947" s="25">
        <v>5</v>
      </c>
    </row>
    <row r="948" spans="1:3" ht="16.95" customHeight="1">
      <c r="A948" s="24">
        <v>2130312</v>
      </c>
      <c r="B948" s="24" t="s">
        <v>1489</v>
      </c>
      <c r="C948" s="25">
        <v>0</v>
      </c>
    </row>
    <row r="949" spans="1:3" ht="16.95" customHeight="1">
      <c r="A949" s="24">
        <v>2130313</v>
      </c>
      <c r="B949" s="24" t="s">
        <v>1490</v>
      </c>
      <c r="C949" s="25">
        <v>0</v>
      </c>
    </row>
    <row r="950" spans="1:3" ht="16.95" customHeight="1">
      <c r="A950" s="24">
        <v>2130314</v>
      </c>
      <c r="B950" s="24" t="s">
        <v>1491</v>
      </c>
      <c r="C950" s="25">
        <v>65</v>
      </c>
    </row>
    <row r="951" spans="1:3" ht="16.95" customHeight="1">
      <c r="A951" s="24">
        <v>2130315</v>
      </c>
      <c r="B951" s="24" t="s">
        <v>1492</v>
      </c>
      <c r="C951" s="25">
        <v>7</v>
      </c>
    </row>
    <row r="952" spans="1:3" ht="16.95" customHeight="1">
      <c r="A952" s="24">
        <v>2130316</v>
      </c>
      <c r="B952" s="24" t="s">
        <v>1493</v>
      </c>
      <c r="C952" s="25">
        <v>2573</v>
      </c>
    </row>
    <row r="953" spans="1:3" ht="16.95" customHeight="1">
      <c r="A953" s="24">
        <v>2130317</v>
      </c>
      <c r="B953" s="24" t="s">
        <v>1494</v>
      </c>
      <c r="C953" s="25">
        <v>0</v>
      </c>
    </row>
    <row r="954" spans="1:3" ht="16.95" customHeight="1">
      <c r="A954" s="24">
        <v>2130318</v>
      </c>
      <c r="B954" s="24" t="s">
        <v>1495</v>
      </c>
      <c r="C954" s="25">
        <v>0</v>
      </c>
    </row>
    <row r="955" spans="1:3" ht="16.95" customHeight="1">
      <c r="A955" s="24">
        <v>2130319</v>
      </c>
      <c r="B955" s="24" t="s">
        <v>1496</v>
      </c>
      <c r="C955" s="25">
        <v>0</v>
      </c>
    </row>
    <row r="956" spans="1:3" ht="16.95" customHeight="1">
      <c r="A956" s="24">
        <v>2130321</v>
      </c>
      <c r="B956" s="24" t="s">
        <v>1497</v>
      </c>
      <c r="C956" s="25">
        <v>0</v>
      </c>
    </row>
    <row r="957" spans="1:3" ht="16.95" customHeight="1">
      <c r="A957" s="24">
        <v>2130322</v>
      </c>
      <c r="B957" s="24" t="s">
        <v>1498</v>
      </c>
      <c r="C957" s="25">
        <v>0</v>
      </c>
    </row>
    <row r="958" spans="1:3" ht="16.95" customHeight="1">
      <c r="A958" s="24">
        <v>2130332</v>
      </c>
      <c r="B958" s="24" t="s">
        <v>1499</v>
      </c>
      <c r="C958" s="25">
        <v>0</v>
      </c>
    </row>
    <row r="959" spans="1:3" ht="16.95" customHeight="1">
      <c r="A959" s="24">
        <v>2130333</v>
      </c>
      <c r="B959" s="24" t="s">
        <v>1472</v>
      </c>
      <c r="C959" s="25">
        <v>0</v>
      </c>
    </row>
    <row r="960" spans="1:3" ht="16.95" customHeight="1">
      <c r="A960" s="24">
        <v>2130334</v>
      </c>
      <c r="B960" s="24" t="s">
        <v>1500</v>
      </c>
      <c r="C960" s="25">
        <v>0</v>
      </c>
    </row>
    <row r="961" spans="1:3" ht="16.95" customHeight="1">
      <c r="A961" s="24">
        <v>2130335</v>
      </c>
      <c r="B961" s="24" t="s">
        <v>1501</v>
      </c>
      <c r="C961" s="25">
        <v>373</v>
      </c>
    </row>
    <row r="962" spans="1:3" ht="16.95" customHeight="1">
      <c r="A962" s="24">
        <v>2130399</v>
      </c>
      <c r="B962" s="24" t="s">
        <v>1502</v>
      </c>
      <c r="C962" s="25">
        <v>10</v>
      </c>
    </row>
    <row r="963" spans="1:3" ht="16.95" customHeight="1">
      <c r="A963" s="24">
        <v>21304</v>
      </c>
      <c r="B963" s="33" t="s">
        <v>1503</v>
      </c>
      <c r="C963" s="19">
        <f>SUM(C964:C973)</f>
        <v>0</v>
      </c>
    </row>
    <row r="964" spans="1:3" ht="16.95" customHeight="1">
      <c r="A964" s="24">
        <v>2130401</v>
      </c>
      <c r="B964" s="24" t="s">
        <v>762</v>
      </c>
      <c r="C964" s="25">
        <v>0</v>
      </c>
    </row>
    <row r="965" spans="1:3" ht="16.95" customHeight="1">
      <c r="A965" s="24">
        <v>2130402</v>
      </c>
      <c r="B965" s="24" t="s">
        <v>763</v>
      </c>
      <c r="C965" s="25">
        <v>0</v>
      </c>
    </row>
    <row r="966" spans="1:3" ht="16.95" customHeight="1">
      <c r="A966" s="24">
        <v>2130403</v>
      </c>
      <c r="B966" s="24" t="s">
        <v>764</v>
      </c>
      <c r="C966" s="25">
        <v>0</v>
      </c>
    </row>
    <row r="967" spans="1:3" ht="16.95" customHeight="1">
      <c r="A967" s="24">
        <v>2130404</v>
      </c>
      <c r="B967" s="24" t="s">
        <v>1504</v>
      </c>
      <c r="C967" s="25">
        <v>0</v>
      </c>
    </row>
    <row r="968" spans="1:3" ht="16.95" customHeight="1">
      <c r="A968" s="24">
        <v>2130405</v>
      </c>
      <c r="B968" s="24" t="s">
        <v>1505</v>
      </c>
      <c r="C968" s="25">
        <v>0</v>
      </c>
    </row>
    <row r="969" spans="1:3" ht="16.95" customHeight="1">
      <c r="A969" s="24">
        <v>2130406</v>
      </c>
      <c r="B969" s="24" t="s">
        <v>1506</v>
      </c>
      <c r="C969" s="25">
        <v>0</v>
      </c>
    </row>
    <row r="970" spans="1:3" ht="16.95" customHeight="1">
      <c r="A970" s="24">
        <v>2130407</v>
      </c>
      <c r="B970" s="24" t="s">
        <v>1507</v>
      </c>
      <c r="C970" s="25">
        <v>0</v>
      </c>
    </row>
    <row r="971" spans="1:3" ht="16.95" customHeight="1">
      <c r="A971" s="24">
        <v>2130408</v>
      </c>
      <c r="B971" s="24" t="s">
        <v>1508</v>
      </c>
      <c r="C971" s="25">
        <v>0</v>
      </c>
    </row>
    <row r="972" spans="1:3" ht="16.95" customHeight="1">
      <c r="A972" s="24">
        <v>2130409</v>
      </c>
      <c r="B972" s="24" t="s">
        <v>1509</v>
      </c>
      <c r="C972" s="25">
        <v>0</v>
      </c>
    </row>
    <row r="973" spans="1:3" ht="16.95" customHeight="1">
      <c r="A973" s="24">
        <v>2130499</v>
      </c>
      <c r="B973" s="24" t="s">
        <v>1510</v>
      </c>
      <c r="C973" s="25">
        <v>0</v>
      </c>
    </row>
    <row r="974" spans="1:3" ht="16.95" customHeight="1">
      <c r="A974" s="24">
        <v>21305</v>
      </c>
      <c r="B974" s="33" t="s">
        <v>1511</v>
      </c>
      <c r="C974" s="19">
        <f>SUM(C975:C984)</f>
        <v>2022</v>
      </c>
    </row>
    <row r="975" spans="1:3" ht="16.95" customHeight="1">
      <c r="A975" s="24">
        <v>2130501</v>
      </c>
      <c r="B975" s="24" t="s">
        <v>762</v>
      </c>
      <c r="C975" s="25">
        <v>70</v>
      </c>
    </row>
    <row r="976" spans="1:3" ht="16.95" customHeight="1">
      <c r="A976" s="24">
        <v>2130502</v>
      </c>
      <c r="B976" s="24" t="s">
        <v>763</v>
      </c>
      <c r="C976" s="25">
        <v>20</v>
      </c>
    </row>
    <row r="977" spans="1:3" ht="16.95" customHeight="1">
      <c r="A977" s="24">
        <v>2130503</v>
      </c>
      <c r="B977" s="24" t="s">
        <v>764</v>
      </c>
      <c r="C977" s="25">
        <v>0</v>
      </c>
    </row>
    <row r="978" spans="1:3" ht="16.95" customHeight="1">
      <c r="A978" s="24">
        <v>2130504</v>
      </c>
      <c r="B978" s="24" t="s">
        <v>1512</v>
      </c>
      <c r="C978" s="25">
        <v>183</v>
      </c>
    </row>
    <row r="979" spans="1:3" ht="16.95" customHeight="1">
      <c r="A979" s="24">
        <v>2130505</v>
      </c>
      <c r="B979" s="24" t="s">
        <v>1513</v>
      </c>
      <c r="C979" s="25">
        <v>1706</v>
      </c>
    </row>
    <row r="980" spans="1:3" ht="16.95" customHeight="1">
      <c r="A980" s="24">
        <v>2130506</v>
      </c>
      <c r="B980" s="24" t="s">
        <v>1514</v>
      </c>
      <c r="C980" s="25">
        <v>3</v>
      </c>
    </row>
    <row r="981" spans="1:3" ht="16.95" customHeight="1">
      <c r="A981" s="24">
        <v>2130507</v>
      </c>
      <c r="B981" s="24" t="s">
        <v>1515</v>
      </c>
      <c r="C981" s="25">
        <v>0</v>
      </c>
    </row>
    <row r="982" spans="1:3" ht="16.95" customHeight="1">
      <c r="A982" s="24">
        <v>2130508</v>
      </c>
      <c r="B982" s="24" t="s">
        <v>1516</v>
      </c>
      <c r="C982" s="25">
        <v>0</v>
      </c>
    </row>
    <row r="983" spans="1:3" ht="16.95" customHeight="1">
      <c r="A983" s="24">
        <v>2130550</v>
      </c>
      <c r="B983" s="24" t="s">
        <v>1517</v>
      </c>
      <c r="C983" s="25">
        <v>0</v>
      </c>
    </row>
    <row r="984" spans="1:3" ht="16.95" customHeight="1">
      <c r="A984" s="24">
        <v>2130599</v>
      </c>
      <c r="B984" s="24" t="s">
        <v>1518</v>
      </c>
      <c r="C984" s="25">
        <v>40</v>
      </c>
    </row>
    <row r="985" spans="1:3" ht="16.95" customHeight="1">
      <c r="A985" s="24">
        <v>21306</v>
      </c>
      <c r="B985" s="33" t="s">
        <v>1519</v>
      </c>
      <c r="C985" s="19">
        <f>SUM(C986:C990)</f>
        <v>2429</v>
      </c>
    </row>
    <row r="986" spans="1:3" ht="16.95" customHeight="1">
      <c r="A986" s="24">
        <v>2130601</v>
      </c>
      <c r="B986" s="24" t="s">
        <v>1091</v>
      </c>
      <c r="C986" s="25">
        <v>0</v>
      </c>
    </row>
    <row r="987" spans="1:3" ht="16.95" customHeight="1">
      <c r="A987" s="24">
        <v>2130602</v>
      </c>
      <c r="B987" s="24" t="s">
        <v>1520</v>
      </c>
      <c r="C987" s="25">
        <v>2074</v>
      </c>
    </row>
    <row r="988" spans="1:3" ht="16.95" customHeight="1">
      <c r="A988" s="24">
        <v>2130603</v>
      </c>
      <c r="B988" s="24" t="s">
        <v>1521</v>
      </c>
      <c r="C988" s="25">
        <v>355</v>
      </c>
    </row>
    <row r="989" spans="1:3" ht="16.95" customHeight="1">
      <c r="A989" s="24">
        <v>2130604</v>
      </c>
      <c r="B989" s="24" t="s">
        <v>1522</v>
      </c>
      <c r="C989" s="25">
        <v>0</v>
      </c>
    </row>
    <row r="990" spans="1:3" ht="16.95" customHeight="1">
      <c r="A990" s="24">
        <v>2130699</v>
      </c>
      <c r="B990" s="24" t="s">
        <v>1523</v>
      </c>
      <c r="C990" s="25">
        <v>0</v>
      </c>
    </row>
    <row r="991" spans="1:3" ht="16.95" customHeight="1">
      <c r="A991" s="24">
        <v>21307</v>
      </c>
      <c r="B991" s="33" t="s">
        <v>1524</v>
      </c>
      <c r="C991" s="19">
        <f>SUM(C992:C997)</f>
        <v>3790</v>
      </c>
    </row>
    <row r="992" spans="1:3" ht="16.95" customHeight="1">
      <c r="A992" s="24">
        <v>2130701</v>
      </c>
      <c r="B992" s="24" t="s">
        <v>1525</v>
      </c>
      <c r="C992" s="25">
        <v>1950</v>
      </c>
    </row>
    <row r="993" spans="1:3" ht="16.95" customHeight="1">
      <c r="A993" s="24">
        <v>2130704</v>
      </c>
      <c r="B993" s="24" t="s">
        <v>1526</v>
      </c>
      <c r="C993" s="25">
        <v>0</v>
      </c>
    </row>
    <row r="994" spans="1:3" ht="16.95" customHeight="1">
      <c r="A994" s="24">
        <v>2130705</v>
      </c>
      <c r="B994" s="24" t="s">
        <v>1527</v>
      </c>
      <c r="C994" s="25">
        <v>1723</v>
      </c>
    </row>
    <row r="995" spans="1:3" ht="16.95" customHeight="1">
      <c r="A995" s="24">
        <v>2130706</v>
      </c>
      <c r="B995" s="24" t="s">
        <v>1528</v>
      </c>
      <c r="C995" s="25">
        <v>110</v>
      </c>
    </row>
    <row r="996" spans="1:3" ht="16.95" customHeight="1">
      <c r="A996" s="24">
        <v>2130707</v>
      </c>
      <c r="B996" s="24" t="s">
        <v>1529</v>
      </c>
      <c r="C996" s="25">
        <v>0</v>
      </c>
    </row>
    <row r="997" spans="1:3" ht="16.95" customHeight="1">
      <c r="A997" s="24">
        <v>2130799</v>
      </c>
      <c r="B997" s="24" t="s">
        <v>1530</v>
      </c>
      <c r="C997" s="25">
        <v>7</v>
      </c>
    </row>
    <row r="998" spans="1:3" ht="16.95" customHeight="1">
      <c r="A998" s="24">
        <v>21308</v>
      </c>
      <c r="B998" s="33" t="s">
        <v>1531</v>
      </c>
      <c r="C998" s="19">
        <f>SUM(C999:C1004)</f>
        <v>177</v>
      </c>
    </row>
    <row r="999" spans="1:3" ht="16.95" customHeight="1">
      <c r="A999" s="24">
        <v>2130801</v>
      </c>
      <c r="B999" s="24" t="s">
        <v>1532</v>
      </c>
      <c r="C999" s="25">
        <v>0</v>
      </c>
    </row>
    <row r="1000" spans="1:3" ht="16.95" customHeight="1">
      <c r="A1000" s="24">
        <v>2130802</v>
      </c>
      <c r="B1000" s="24" t="s">
        <v>1533</v>
      </c>
      <c r="C1000" s="25">
        <v>0</v>
      </c>
    </row>
    <row r="1001" spans="1:3" ht="16.95" customHeight="1">
      <c r="A1001" s="24">
        <v>2130803</v>
      </c>
      <c r="B1001" s="24" t="s">
        <v>1534</v>
      </c>
      <c r="C1001" s="25">
        <v>158</v>
      </c>
    </row>
    <row r="1002" spans="1:3" ht="16.95" customHeight="1">
      <c r="A1002" s="24">
        <v>2130804</v>
      </c>
      <c r="B1002" s="24" t="s">
        <v>1535</v>
      </c>
      <c r="C1002" s="25">
        <v>0</v>
      </c>
    </row>
    <row r="1003" spans="1:3" ht="16.95" customHeight="1">
      <c r="A1003" s="24">
        <v>2130805</v>
      </c>
      <c r="B1003" s="24" t="s">
        <v>1536</v>
      </c>
      <c r="C1003" s="25">
        <v>0</v>
      </c>
    </row>
    <row r="1004" spans="1:3" ht="16.95" customHeight="1">
      <c r="A1004" s="24">
        <v>2130899</v>
      </c>
      <c r="B1004" s="24" t="s">
        <v>1537</v>
      </c>
      <c r="C1004" s="25">
        <v>19</v>
      </c>
    </row>
    <row r="1005" spans="1:3" ht="16.95" customHeight="1">
      <c r="A1005" s="24">
        <v>21309</v>
      </c>
      <c r="B1005" s="33" t="s">
        <v>1538</v>
      </c>
      <c r="C1005" s="19">
        <f>SUM(C1006:C1008)</f>
        <v>12</v>
      </c>
    </row>
    <row r="1006" spans="1:3" ht="16.95" customHeight="1">
      <c r="A1006" s="24">
        <v>2130901</v>
      </c>
      <c r="B1006" s="24" t="s">
        <v>1539</v>
      </c>
      <c r="C1006" s="25">
        <v>12</v>
      </c>
    </row>
    <row r="1007" spans="1:3" ht="16.95" customHeight="1">
      <c r="A1007" s="24">
        <v>2130902</v>
      </c>
      <c r="B1007" s="24" t="s">
        <v>1540</v>
      </c>
      <c r="C1007" s="25">
        <v>0</v>
      </c>
    </row>
    <row r="1008" spans="1:3" ht="16.95" customHeight="1">
      <c r="A1008" s="24">
        <v>2130999</v>
      </c>
      <c r="B1008" s="24" t="s">
        <v>1541</v>
      </c>
      <c r="C1008" s="25">
        <v>0</v>
      </c>
    </row>
    <row r="1009" spans="1:3" ht="16.95" customHeight="1">
      <c r="A1009" s="24">
        <v>21399</v>
      </c>
      <c r="B1009" s="33" t="s">
        <v>1542</v>
      </c>
      <c r="C1009" s="19">
        <f>C1010+C1011</f>
        <v>2000</v>
      </c>
    </row>
    <row r="1010" spans="1:3" ht="16.95" customHeight="1">
      <c r="A1010" s="24">
        <v>2139901</v>
      </c>
      <c r="B1010" s="24" t="s">
        <v>1543</v>
      </c>
      <c r="C1010" s="25">
        <v>0</v>
      </c>
    </row>
    <row r="1011" spans="1:3" ht="16.95" customHeight="1">
      <c r="A1011" s="24">
        <v>2139999</v>
      </c>
      <c r="B1011" s="24" t="s">
        <v>1544</v>
      </c>
      <c r="C1011" s="25">
        <v>2000</v>
      </c>
    </row>
    <row r="1012" spans="1:3" ht="16.95" customHeight="1">
      <c r="A1012" s="24">
        <v>214</v>
      </c>
      <c r="B1012" s="33" t="s">
        <v>1545</v>
      </c>
      <c r="C1012" s="19">
        <f>SUM(C1013,C1036,C1046,C1056,C1061,C1068,C1073)</f>
        <v>5467</v>
      </c>
    </row>
    <row r="1013" spans="1:3" ht="16.95" customHeight="1">
      <c r="A1013" s="24">
        <v>21401</v>
      </c>
      <c r="B1013" s="33" t="s">
        <v>1546</v>
      </c>
      <c r="C1013" s="19">
        <f>SUM(C1014:C1035)</f>
        <v>5167</v>
      </c>
    </row>
    <row r="1014" spans="1:3" ht="16.95" customHeight="1">
      <c r="A1014" s="24">
        <v>2140101</v>
      </c>
      <c r="B1014" s="24" t="s">
        <v>762</v>
      </c>
      <c r="C1014" s="25">
        <v>125</v>
      </c>
    </row>
    <row r="1015" spans="1:3" ht="16.95" customHeight="1">
      <c r="A1015" s="24">
        <v>2140102</v>
      </c>
      <c r="B1015" s="24" t="s">
        <v>763</v>
      </c>
      <c r="C1015" s="25">
        <v>11</v>
      </c>
    </row>
    <row r="1016" spans="1:3" ht="16.95" customHeight="1">
      <c r="A1016" s="24">
        <v>2140103</v>
      </c>
      <c r="B1016" s="24" t="s">
        <v>764</v>
      </c>
      <c r="C1016" s="25">
        <v>0</v>
      </c>
    </row>
    <row r="1017" spans="1:3" ht="16.95" customHeight="1">
      <c r="A1017" s="24">
        <v>2140104</v>
      </c>
      <c r="B1017" s="24" t="s">
        <v>1547</v>
      </c>
      <c r="C1017" s="25">
        <v>2800</v>
      </c>
    </row>
    <row r="1018" spans="1:3" ht="16.95" customHeight="1">
      <c r="A1018" s="24">
        <v>2140106</v>
      </c>
      <c r="B1018" s="24" t="s">
        <v>1548</v>
      </c>
      <c r="C1018" s="25">
        <v>767</v>
      </c>
    </row>
    <row r="1019" spans="1:3" ht="16.95" customHeight="1">
      <c r="A1019" s="24">
        <v>2140109</v>
      </c>
      <c r="B1019" s="24" t="s">
        <v>1549</v>
      </c>
      <c r="C1019" s="25">
        <v>0</v>
      </c>
    </row>
    <row r="1020" spans="1:3" ht="16.95" customHeight="1">
      <c r="A1020" s="24">
        <v>2140110</v>
      </c>
      <c r="B1020" s="24" t="s">
        <v>1550</v>
      </c>
      <c r="C1020" s="25">
        <v>0</v>
      </c>
    </row>
    <row r="1021" spans="1:3" ht="16.95" customHeight="1">
      <c r="A1021" s="24">
        <v>2140111</v>
      </c>
      <c r="B1021" s="24" t="s">
        <v>1551</v>
      </c>
      <c r="C1021" s="25">
        <v>0</v>
      </c>
    </row>
    <row r="1022" spans="1:3" ht="16.95" customHeight="1">
      <c r="A1022" s="24">
        <v>2140112</v>
      </c>
      <c r="B1022" s="24" t="s">
        <v>1552</v>
      </c>
      <c r="C1022" s="25">
        <v>753</v>
      </c>
    </row>
    <row r="1023" spans="1:3" ht="16.95" customHeight="1">
      <c r="A1023" s="24">
        <v>2140114</v>
      </c>
      <c r="B1023" s="24" t="s">
        <v>1553</v>
      </c>
      <c r="C1023" s="25">
        <v>0</v>
      </c>
    </row>
    <row r="1024" spans="1:3" ht="16.95" customHeight="1">
      <c r="A1024" s="24">
        <v>2140122</v>
      </c>
      <c r="B1024" s="24" t="s">
        <v>1554</v>
      </c>
      <c r="C1024" s="25">
        <v>0</v>
      </c>
    </row>
    <row r="1025" spans="1:3" ht="16.95" customHeight="1">
      <c r="A1025" s="24">
        <v>2140123</v>
      </c>
      <c r="B1025" s="24" t="s">
        <v>1555</v>
      </c>
      <c r="C1025" s="25">
        <v>0</v>
      </c>
    </row>
    <row r="1026" spans="1:3" ht="16.95" customHeight="1">
      <c r="A1026" s="24">
        <v>2140127</v>
      </c>
      <c r="B1026" s="24" t="s">
        <v>1556</v>
      </c>
      <c r="C1026" s="25">
        <v>0</v>
      </c>
    </row>
    <row r="1027" spans="1:3" ht="16.95" customHeight="1">
      <c r="A1027" s="24">
        <v>2140128</v>
      </c>
      <c r="B1027" s="24" t="s">
        <v>1557</v>
      </c>
      <c r="C1027" s="25">
        <v>0</v>
      </c>
    </row>
    <row r="1028" spans="1:3" ht="16.95" customHeight="1">
      <c r="A1028" s="24">
        <v>2140129</v>
      </c>
      <c r="B1028" s="24" t="s">
        <v>1558</v>
      </c>
      <c r="C1028" s="25">
        <v>0</v>
      </c>
    </row>
    <row r="1029" spans="1:3" ht="16.95" customHeight="1">
      <c r="A1029" s="24">
        <v>2140130</v>
      </c>
      <c r="B1029" s="24" t="s">
        <v>1559</v>
      </c>
      <c r="C1029" s="25">
        <v>0</v>
      </c>
    </row>
    <row r="1030" spans="1:3" ht="16.95" customHeight="1">
      <c r="A1030" s="24">
        <v>2140131</v>
      </c>
      <c r="B1030" s="24" t="s">
        <v>1560</v>
      </c>
      <c r="C1030" s="25">
        <v>0</v>
      </c>
    </row>
    <row r="1031" spans="1:3" ht="16.95" customHeight="1">
      <c r="A1031" s="24">
        <v>2140133</v>
      </c>
      <c r="B1031" s="24" t="s">
        <v>1561</v>
      </c>
      <c r="C1031" s="25">
        <v>0</v>
      </c>
    </row>
    <row r="1032" spans="1:3" ht="16.95" customHeight="1">
      <c r="A1032" s="24">
        <v>2140136</v>
      </c>
      <c r="B1032" s="24" t="s">
        <v>1562</v>
      </c>
      <c r="C1032" s="25">
        <v>0</v>
      </c>
    </row>
    <row r="1033" spans="1:3" ht="16.95" customHeight="1">
      <c r="A1033" s="24">
        <v>2140138</v>
      </c>
      <c r="B1033" s="24" t="s">
        <v>1563</v>
      </c>
      <c r="C1033" s="25">
        <v>0</v>
      </c>
    </row>
    <row r="1034" spans="1:3" ht="16.95" customHeight="1">
      <c r="A1034" s="24">
        <v>2140139</v>
      </c>
      <c r="B1034" s="24" t="s">
        <v>1564</v>
      </c>
      <c r="C1034" s="25">
        <v>0</v>
      </c>
    </row>
    <row r="1035" spans="1:3" ht="16.95" customHeight="1">
      <c r="A1035" s="24">
        <v>2140199</v>
      </c>
      <c r="B1035" s="24" t="s">
        <v>1565</v>
      </c>
      <c r="C1035" s="25">
        <v>711</v>
      </c>
    </row>
    <row r="1036" spans="1:3" ht="16.95" customHeight="1">
      <c r="A1036" s="24">
        <v>21402</v>
      </c>
      <c r="B1036" s="33" t="s">
        <v>1566</v>
      </c>
      <c r="C1036" s="19">
        <f>SUM(C1037:C1045)</f>
        <v>0</v>
      </c>
    </row>
    <row r="1037" spans="1:3" ht="16.95" customHeight="1">
      <c r="A1037" s="24">
        <v>2140201</v>
      </c>
      <c r="B1037" s="24" t="s">
        <v>762</v>
      </c>
      <c r="C1037" s="25">
        <v>0</v>
      </c>
    </row>
    <row r="1038" spans="1:3" ht="16.95" customHeight="1">
      <c r="A1038" s="24">
        <v>2140202</v>
      </c>
      <c r="B1038" s="24" t="s">
        <v>763</v>
      </c>
      <c r="C1038" s="25">
        <v>0</v>
      </c>
    </row>
    <row r="1039" spans="1:3" ht="16.95" customHeight="1">
      <c r="A1039" s="24">
        <v>2140203</v>
      </c>
      <c r="B1039" s="24" t="s">
        <v>764</v>
      </c>
      <c r="C1039" s="25">
        <v>0</v>
      </c>
    </row>
    <row r="1040" spans="1:3" ht="16.95" customHeight="1">
      <c r="A1040" s="24">
        <v>2140204</v>
      </c>
      <c r="B1040" s="24" t="s">
        <v>1567</v>
      </c>
      <c r="C1040" s="25">
        <v>0</v>
      </c>
    </row>
    <row r="1041" spans="1:3" ht="16.95" customHeight="1">
      <c r="A1041" s="24">
        <v>2140205</v>
      </c>
      <c r="B1041" s="24" t="s">
        <v>1568</v>
      </c>
      <c r="C1041" s="25">
        <v>0</v>
      </c>
    </row>
    <row r="1042" spans="1:3" ht="16.95" customHeight="1">
      <c r="A1042" s="24">
        <v>2140206</v>
      </c>
      <c r="B1042" s="24" t="s">
        <v>1569</v>
      </c>
      <c r="C1042" s="25">
        <v>0</v>
      </c>
    </row>
    <row r="1043" spans="1:3" ht="16.95" customHeight="1">
      <c r="A1043" s="24">
        <v>2140207</v>
      </c>
      <c r="B1043" s="24" t="s">
        <v>1570</v>
      </c>
      <c r="C1043" s="25">
        <v>0</v>
      </c>
    </row>
    <row r="1044" spans="1:3" ht="16.95" customHeight="1">
      <c r="A1044" s="24">
        <v>2140208</v>
      </c>
      <c r="B1044" s="24" t="s">
        <v>1571</v>
      </c>
      <c r="C1044" s="25">
        <v>0</v>
      </c>
    </row>
    <row r="1045" spans="1:3" ht="16.95" customHeight="1">
      <c r="A1045" s="24">
        <v>2140299</v>
      </c>
      <c r="B1045" s="24" t="s">
        <v>1572</v>
      </c>
      <c r="C1045" s="25">
        <v>0</v>
      </c>
    </row>
    <row r="1046" spans="1:3" ht="16.95" customHeight="1">
      <c r="A1046" s="24">
        <v>21403</v>
      </c>
      <c r="B1046" s="33" t="s">
        <v>1573</v>
      </c>
      <c r="C1046" s="19">
        <f>SUM(C1047:C1055)</f>
        <v>0</v>
      </c>
    </row>
    <row r="1047" spans="1:3" ht="16.95" customHeight="1">
      <c r="A1047" s="24">
        <v>2140301</v>
      </c>
      <c r="B1047" s="24" t="s">
        <v>762</v>
      </c>
      <c r="C1047" s="25">
        <v>0</v>
      </c>
    </row>
    <row r="1048" spans="1:3" ht="16.95" customHeight="1">
      <c r="A1048" s="24">
        <v>2140302</v>
      </c>
      <c r="B1048" s="24" t="s">
        <v>763</v>
      </c>
      <c r="C1048" s="25">
        <v>0</v>
      </c>
    </row>
    <row r="1049" spans="1:3" ht="16.95" customHeight="1">
      <c r="A1049" s="24">
        <v>2140303</v>
      </c>
      <c r="B1049" s="24" t="s">
        <v>764</v>
      </c>
      <c r="C1049" s="25">
        <v>0</v>
      </c>
    </row>
    <row r="1050" spans="1:3" ht="16.95" customHeight="1">
      <c r="A1050" s="24">
        <v>2140304</v>
      </c>
      <c r="B1050" s="24" t="s">
        <v>1574</v>
      </c>
      <c r="C1050" s="25">
        <v>0</v>
      </c>
    </row>
    <row r="1051" spans="1:3" ht="16.95" customHeight="1">
      <c r="A1051" s="24">
        <v>2140305</v>
      </c>
      <c r="B1051" s="24" t="s">
        <v>1575</v>
      </c>
      <c r="C1051" s="25">
        <v>0</v>
      </c>
    </row>
    <row r="1052" spans="1:3" ht="16.95" customHeight="1">
      <c r="A1052" s="24">
        <v>2140306</v>
      </c>
      <c r="B1052" s="24" t="s">
        <v>1576</v>
      </c>
      <c r="C1052" s="25">
        <v>0</v>
      </c>
    </row>
    <row r="1053" spans="1:3" ht="16.95" customHeight="1">
      <c r="A1053" s="24">
        <v>2140307</v>
      </c>
      <c r="B1053" s="24" t="s">
        <v>1577</v>
      </c>
      <c r="C1053" s="25">
        <v>0</v>
      </c>
    </row>
    <row r="1054" spans="1:3" ht="16.95" customHeight="1">
      <c r="A1054" s="24">
        <v>2140308</v>
      </c>
      <c r="B1054" s="24" t="s">
        <v>1578</v>
      </c>
      <c r="C1054" s="25">
        <v>0</v>
      </c>
    </row>
    <row r="1055" spans="1:3" ht="16.95" customHeight="1">
      <c r="A1055" s="24">
        <v>2140399</v>
      </c>
      <c r="B1055" s="24" t="s">
        <v>1579</v>
      </c>
      <c r="C1055" s="25">
        <v>0</v>
      </c>
    </row>
    <row r="1056" spans="1:3" ht="16.95" customHeight="1">
      <c r="A1056" s="24">
        <v>21404</v>
      </c>
      <c r="B1056" s="33" t="s">
        <v>1580</v>
      </c>
      <c r="C1056" s="19">
        <f>SUM(C1057:C1060)</f>
        <v>0</v>
      </c>
    </row>
    <row r="1057" spans="1:3" ht="16.95" customHeight="1">
      <c r="A1057" s="24">
        <v>2140401</v>
      </c>
      <c r="B1057" s="24" t="s">
        <v>1581</v>
      </c>
      <c r="C1057" s="25">
        <v>0</v>
      </c>
    </row>
    <row r="1058" spans="1:3" ht="16.95" customHeight="1">
      <c r="A1058" s="24">
        <v>2140402</v>
      </c>
      <c r="B1058" s="24" t="s">
        <v>1582</v>
      </c>
      <c r="C1058" s="25">
        <v>0</v>
      </c>
    </row>
    <row r="1059" spans="1:3" ht="16.95" customHeight="1">
      <c r="A1059" s="24">
        <v>2140403</v>
      </c>
      <c r="B1059" s="24" t="s">
        <v>1583</v>
      </c>
      <c r="C1059" s="25">
        <v>0</v>
      </c>
    </row>
    <row r="1060" spans="1:3" ht="16.95" customHeight="1">
      <c r="A1060" s="24">
        <v>2140499</v>
      </c>
      <c r="B1060" s="24" t="s">
        <v>1584</v>
      </c>
      <c r="C1060" s="25">
        <v>0</v>
      </c>
    </row>
    <row r="1061" spans="1:3" ht="16.95" customHeight="1">
      <c r="A1061" s="24">
        <v>21405</v>
      </c>
      <c r="B1061" s="33" t="s">
        <v>1585</v>
      </c>
      <c r="C1061" s="19">
        <f>SUM(C1062:C1067)</f>
        <v>0</v>
      </c>
    </row>
    <row r="1062" spans="1:3" ht="16.95" customHeight="1">
      <c r="A1062" s="24">
        <v>2140501</v>
      </c>
      <c r="B1062" s="24" t="s">
        <v>762</v>
      </c>
      <c r="C1062" s="25">
        <v>0</v>
      </c>
    </row>
    <row r="1063" spans="1:3" ht="16.95" customHeight="1">
      <c r="A1063" s="24">
        <v>2140502</v>
      </c>
      <c r="B1063" s="24" t="s">
        <v>763</v>
      </c>
      <c r="C1063" s="25">
        <v>0</v>
      </c>
    </row>
    <row r="1064" spans="1:3" ht="16.95" customHeight="1">
      <c r="A1064" s="24">
        <v>2140503</v>
      </c>
      <c r="B1064" s="24" t="s">
        <v>764</v>
      </c>
      <c r="C1064" s="25">
        <v>0</v>
      </c>
    </row>
    <row r="1065" spans="1:3" ht="16.95" customHeight="1">
      <c r="A1065" s="24">
        <v>2140504</v>
      </c>
      <c r="B1065" s="24" t="s">
        <v>1571</v>
      </c>
      <c r="C1065" s="25">
        <v>0</v>
      </c>
    </row>
    <row r="1066" spans="1:3" ht="16.95" customHeight="1">
      <c r="A1066" s="24">
        <v>2140505</v>
      </c>
      <c r="B1066" s="24" t="s">
        <v>1586</v>
      </c>
      <c r="C1066" s="25">
        <v>0</v>
      </c>
    </row>
    <row r="1067" spans="1:3" ht="16.95" customHeight="1">
      <c r="A1067" s="24">
        <v>2140599</v>
      </c>
      <c r="B1067" s="24" t="s">
        <v>1587</v>
      </c>
      <c r="C1067" s="25">
        <v>0</v>
      </c>
    </row>
    <row r="1068" spans="1:3" ht="16.95" customHeight="1">
      <c r="A1068" s="24">
        <v>21406</v>
      </c>
      <c r="B1068" s="33" t="s">
        <v>1588</v>
      </c>
      <c r="C1068" s="19">
        <f>SUM(C1069:C1072)</f>
        <v>300</v>
      </c>
    </row>
    <row r="1069" spans="1:3" ht="16.95" customHeight="1">
      <c r="A1069" s="24">
        <v>2140601</v>
      </c>
      <c r="B1069" s="24" t="s">
        <v>1589</v>
      </c>
      <c r="C1069" s="25">
        <v>0</v>
      </c>
    </row>
    <row r="1070" spans="1:3" ht="16.95" customHeight="1">
      <c r="A1070" s="24">
        <v>2140602</v>
      </c>
      <c r="B1070" s="24" t="s">
        <v>1590</v>
      </c>
      <c r="C1070" s="25">
        <v>300</v>
      </c>
    </row>
    <row r="1071" spans="1:3" ht="16.95" customHeight="1">
      <c r="A1071" s="24">
        <v>2140603</v>
      </c>
      <c r="B1071" s="24" t="s">
        <v>1591</v>
      </c>
      <c r="C1071" s="25">
        <v>0</v>
      </c>
    </row>
    <row r="1072" spans="1:3" ht="16.95" customHeight="1">
      <c r="A1072" s="24">
        <v>2140699</v>
      </c>
      <c r="B1072" s="24" t="s">
        <v>1592</v>
      </c>
      <c r="C1072" s="25">
        <v>0</v>
      </c>
    </row>
    <row r="1073" spans="1:3" ht="16.95" customHeight="1">
      <c r="A1073" s="24">
        <v>21499</v>
      </c>
      <c r="B1073" s="33" t="s">
        <v>1593</v>
      </c>
      <c r="C1073" s="19">
        <f>SUM(C1074:C1075)</f>
        <v>0</v>
      </c>
    </row>
    <row r="1074" spans="1:3" ht="16.95" customHeight="1">
      <c r="A1074" s="24">
        <v>2149901</v>
      </c>
      <c r="B1074" s="24" t="s">
        <v>1594</v>
      </c>
      <c r="C1074" s="25">
        <v>0</v>
      </c>
    </row>
    <row r="1075" spans="1:3" ht="16.95" customHeight="1">
      <c r="A1075" s="24">
        <v>2149999</v>
      </c>
      <c r="B1075" s="24" t="s">
        <v>1595</v>
      </c>
      <c r="C1075" s="25">
        <v>0</v>
      </c>
    </row>
    <row r="1076" spans="1:3" ht="16.95" customHeight="1">
      <c r="A1076" s="24">
        <v>215</v>
      </c>
      <c r="B1076" s="33" t="s">
        <v>1596</v>
      </c>
      <c r="C1076" s="19">
        <f>SUM(C1077,C1087,C1103,C1108,C1122,C1131,C1138,C1145)</f>
        <v>873</v>
      </c>
    </row>
    <row r="1077" spans="1:3" ht="16.95" customHeight="1">
      <c r="A1077" s="24">
        <v>21501</v>
      </c>
      <c r="B1077" s="33" t="s">
        <v>1597</v>
      </c>
      <c r="C1077" s="19">
        <f>SUM(C1078:C1086)</f>
        <v>0</v>
      </c>
    </row>
    <row r="1078" spans="1:3" ht="16.95" customHeight="1">
      <c r="A1078" s="24">
        <v>2150101</v>
      </c>
      <c r="B1078" s="24" t="s">
        <v>762</v>
      </c>
      <c r="C1078" s="25">
        <v>0</v>
      </c>
    </row>
    <row r="1079" spans="1:3" ht="16.95" customHeight="1">
      <c r="A1079" s="24">
        <v>2150102</v>
      </c>
      <c r="B1079" s="24" t="s">
        <v>763</v>
      </c>
      <c r="C1079" s="25">
        <v>0</v>
      </c>
    </row>
    <row r="1080" spans="1:3" ht="16.95" customHeight="1">
      <c r="A1080" s="24">
        <v>2150103</v>
      </c>
      <c r="B1080" s="24" t="s">
        <v>764</v>
      </c>
      <c r="C1080" s="25">
        <v>0</v>
      </c>
    </row>
    <row r="1081" spans="1:3" ht="16.95" customHeight="1">
      <c r="A1081" s="24">
        <v>2150104</v>
      </c>
      <c r="B1081" s="24" t="s">
        <v>1598</v>
      </c>
      <c r="C1081" s="25">
        <v>0</v>
      </c>
    </row>
    <row r="1082" spans="1:3" ht="16.95" customHeight="1">
      <c r="A1082" s="24">
        <v>2150105</v>
      </c>
      <c r="B1082" s="24" t="s">
        <v>1599</v>
      </c>
      <c r="C1082" s="25">
        <v>0</v>
      </c>
    </row>
    <row r="1083" spans="1:3" ht="16.95" customHeight="1">
      <c r="A1083" s="24">
        <v>2150106</v>
      </c>
      <c r="B1083" s="24" t="s">
        <v>1600</v>
      </c>
      <c r="C1083" s="25">
        <v>0</v>
      </c>
    </row>
    <row r="1084" spans="1:3" ht="16.95" customHeight="1">
      <c r="A1084" s="24">
        <v>2150107</v>
      </c>
      <c r="B1084" s="24" t="s">
        <v>1601</v>
      </c>
      <c r="C1084" s="25">
        <v>0</v>
      </c>
    </row>
    <row r="1085" spans="1:3" ht="16.95" customHeight="1">
      <c r="A1085" s="24">
        <v>2150108</v>
      </c>
      <c r="B1085" s="24" t="s">
        <v>1602</v>
      </c>
      <c r="C1085" s="25">
        <v>0</v>
      </c>
    </row>
    <row r="1086" spans="1:3" ht="16.95" customHeight="1">
      <c r="A1086" s="24">
        <v>2150199</v>
      </c>
      <c r="B1086" s="24" t="s">
        <v>1603</v>
      </c>
      <c r="C1086" s="25">
        <v>0</v>
      </c>
    </row>
    <row r="1087" spans="1:3" ht="16.95" customHeight="1">
      <c r="A1087" s="24">
        <v>21502</v>
      </c>
      <c r="B1087" s="33" t="s">
        <v>1604</v>
      </c>
      <c r="C1087" s="19">
        <f>SUM(C1088:C1102)</f>
        <v>170</v>
      </c>
    </row>
    <row r="1088" spans="1:3" ht="16.95" customHeight="1">
      <c r="A1088" s="24">
        <v>2150201</v>
      </c>
      <c r="B1088" s="24" t="s">
        <v>762</v>
      </c>
      <c r="C1088" s="25">
        <v>0</v>
      </c>
    </row>
    <row r="1089" spans="1:3" ht="16.95" customHeight="1">
      <c r="A1089" s="24">
        <v>2150202</v>
      </c>
      <c r="B1089" s="24" t="s">
        <v>763</v>
      </c>
      <c r="C1089" s="25">
        <v>0</v>
      </c>
    </row>
    <row r="1090" spans="1:3" ht="16.95" customHeight="1">
      <c r="A1090" s="24">
        <v>2150203</v>
      </c>
      <c r="B1090" s="24" t="s">
        <v>764</v>
      </c>
      <c r="C1090" s="25">
        <v>0</v>
      </c>
    </row>
    <row r="1091" spans="1:3" ht="16.95" customHeight="1">
      <c r="A1091" s="24">
        <v>2150204</v>
      </c>
      <c r="B1091" s="24" t="s">
        <v>1605</v>
      </c>
      <c r="C1091" s="25">
        <v>0</v>
      </c>
    </row>
    <row r="1092" spans="1:3" ht="16.95" customHeight="1">
      <c r="A1092" s="24">
        <v>2150205</v>
      </c>
      <c r="B1092" s="24" t="s">
        <v>1606</v>
      </c>
      <c r="C1092" s="25">
        <v>0</v>
      </c>
    </row>
    <row r="1093" spans="1:3" ht="16.95" customHeight="1">
      <c r="A1093" s="24">
        <v>2150206</v>
      </c>
      <c r="B1093" s="24" t="s">
        <v>1607</v>
      </c>
      <c r="C1093" s="25">
        <v>0</v>
      </c>
    </row>
    <row r="1094" spans="1:3" ht="16.95" customHeight="1">
      <c r="A1094" s="24">
        <v>2150207</v>
      </c>
      <c r="B1094" s="24" t="s">
        <v>1608</v>
      </c>
      <c r="C1094" s="25">
        <v>0</v>
      </c>
    </row>
    <row r="1095" spans="1:3" ht="16.95" customHeight="1">
      <c r="A1095" s="24">
        <v>2150208</v>
      </c>
      <c r="B1095" s="24" t="s">
        <v>1609</v>
      </c>
      <c r="C1095" s="25">
        <v>0</v>
      </c>
    </row>
    <row r="1096" spans="1:3" ht="16.95" customHeight="1">
      <c r="A1096" s="24">
        <v>2150209</v>
      </c>
      <c r="B1096" s="24" t="s">
        <v>1610</v>
      </c>
      <c r="C1096" s="25">
        <v>0</v>
      </c>
    </row>
    <row r="1097" spans="1:3" ht="16.95" customHeight="1">
      <c r="A1097" s="24">
        <v>2150210</v>
      </c>
      <c r="B1097" s="24" t="s">
        <v>1611</v>
      </c>
      <c r="C1097" s="25">
        <v>0</v>
      </c>
    </row>
    <row r="1098" spans="1:3" ht="16.95" customHeight="1">
      <c r="A1098" s="24">
        <v>2150212</v>
      </c>
      <c r="B1098" s="24" t="s">
        <v>1612</v>
      </c>
      <c r="C1098" s="25">
        <v>0</v>
      </c>
    </row>
    <row r="1099" spans="1:3" ht="16.95" customHeight="1">
      <c r="A1099" s="24">
        <v>2150213</v>
      </c>
      <c r="B1099" s="24" t="s">
        <v>1613</v>
      </c>
      <c r="C1099" s="25">
        <v>0</v>
      </c>
    </row>
    <row r="1100" spans="1:3" ht="16.95" customHeight="1">
      <c r="A1100" s="24">
        <v>2150214</v>
      </c>
      <c r="B1100" s="24" t="s">
        <v>1614</v>
      </c>
      <c r="C1100" s="25">
        <v>0</v>
      </c>
    </row>
    <row r="1101" spans="1:3" ht="16.95" customHeight="1">
      <c r="A1101" s="24">
        <v>2150215</v>
      </c>
      <c r="B1101" s="24" t="s">
        <v>1615</v>
      </c>
      <c r="C1101" s="25">
        <v>0</v>
      </c>
    </row>
    <row r="1102" spans="1:3" ht="16.95" customHeight="1">
      <c r="A1102" s="24">
        <v>2150299</v>
      </c>
      <c r="B1102" s="24" t="s">
        <v>1616</v>
      </c>
      <c r="C1102" s="25">
        <v>170</v>
      </c>
    </row>
    <row r="1103" spans="1:3" ht="16.95" customHeight="1">
      <c r="A1103" s="24">
        <v>21503</v>
      </c>
      <c r="B1103" s="33" t="s">
        <v>1617</v>
      </c>
      <c r="C1103" s="19">
        <f>SUM(C1104:C1107)</f>
        <v>0</v>
      </c>
    </row>
    <row r="1104" spans="1:3" ht="16.95" customHeight="1">
      <c r="A1104" s="24">
        <v>2150301</v>
      </c>
      <c r="B1104" s="24" t="s">
        <v>762</v>
      </c>
      <c r="C1104" s="25">
        <v>0</v>
      </c>
    </row>
    <row r="1105" spans="1:3" ht="16.95" customHeight="1">
      <c r="A1105" s="24">
        <v>2150302</v>
      </c>
      <c r="B1105" s="24" t="s">
        <v>763</v>
      </c>
      <c r="C1105" s="25">
        <v>0</v>
      </c>
    </row>
    <row r="1106" spans="1:3" ht="16.95" customHeight="1">
      <c r="A1106" s="24">
        <v>2150303</v>
      </c>
      <c r="B1106" s="24" t="s">
        <v>764</v>
      </c>
      <c r="C1106" s="25">
        <v>0</v>
      </c>
    </row>
    <row r="1107" spans="1:3" ht="16.95" customHeight="1">
      <c r="A1107" s="24">
        <v>2150399</v>
      </c>
      <c r="B1107" s="24" t="s">
        <v>1618</v>
      </c>
      <c r="C1107" s="25">
        <v>0</v>
      </c>
    </row>
    <row r="1108" spans="1:3" ht="16.95" customHeight="1">
      <c r="A1108" s="24">
        <v>21505</v>
      </c>
      <c r="B1108" s="33" t="s">
        <v>1619</v>
      </c>
      <c r="C1108" s="19">
        <f>SUM(C1109:C1121)</f>
        <v>45</v>
      </c>
    </row>
    <row r="1109" spans="1:3" ht="16.95" customHeight="1">
      <c r="A1109" s="24">
        <v>2150501</v>
      </c>
      <c r="B1109" s="24" t="s">
        <v>762</v>
      </c>
      <c r="C1109" s="25">
        <v>0</v>
      </c>
    </row>
    <row r="1110" spans="1:3" ht="16.95" customHeight="1">
      <c r="A1110" s="24">
        <v>2150502</v>
      </c>
      <c r="B1110" s="24" t="s">
        <v>763</v>
      </c>
      <c r="C1110" s="25">
        <v>0</v>
      </c>
    </row>
    <row r="1111" spans="1:3" ht="16.95" customHeight="1">
      <c r="A1111" s="24">
        <v>2150503</v>
      </c>
      <c r="B1111" s="24" t="s">
        <v>764</v>
      </c>
      <c r="C1111" s="25">
        <v>0</v>
      </c>
    </row>
    <row r="1112" spans="1:3" ht="16.95" customHeight="1">
      <c r="A1112" s="24">
        <v>2150505</v>
      </c>
      <c r="B1112" s="24" t="s">
        <v>1620</v>
      </c>
      <c r="C1112" s="25">
        <v>0</v>
      </c>
    </row>
    <row r="1113" spans="1:3" ht="16.95" customHeight="1">
      <c r="A1113" s="24">
        <v>2150506</v>
      </c>
      <c r="B1113" s="24" t="s">
        <v>1621</v>
      </c>
      <c r="C1113" s="25">
        <v>0</v>
      </c>
    </row>
    <row r="1114" spans="1:3" ht="16.95" customHeight="1">
      <c r="A1114" s="24">
        <v>2150507</v>
      </c>
      <c r="B1114" s="24" t="s">
        <v>1622</v>
      </c>
      <c r="C1114" s="25">
        <v>0</v>
      </c>
    </row>
    <row r="1115" spans="1:3" ht="16.95" customHeight="1">
      <c r="A1115" s="24">
        <v>2150508</v>
      </c>
      <c r="B1115" s="24" t="s">
        <v>1623</v>
      </c>
      <c r="C1115" s="25">
        <v>0</v>
      </c>
    </row>
    <row r="1116" spans="1:3" ht="16.95" customHeight="1">
      <c r="A1116" s="24">
        <v>2150509</v>
      </c>
      <c r="B1116" s="24" t="s">
        <v>1624</v>
      </c>
      <c r="C1116" s="25">
        <v>0</v>
      </c>
    </row>
    <row r="1117" spans="1:3" ht="16.95" customHeight="1">
      <c r="A1117" s="24">
        <v>2150510</v>
      </c>
      <c r="B1117" s="24" t="s">
        <v>1625</v>
      </c>
      <c r="C1117" s="25">
        <v>0</v>
      </c>
    </row>
    <row r="1118" spans="1:3" ht="16.95" customHeight="1">
      <c r="A1118" s="24">
        <v>2150511</v>
      </c>
      <c r="B1118" s="24" t="s">
        <v>1626</v>
      </c>
      <c r="C1118" s="25">
        <v>0</v>
      </c>
    </row>
    <row r="1119" spans="1:3" ht="16.95" customHeight="1">
      <c r="A1119" s="24">
        <v>2150513</v>
      </c>
      <c r="B1119" s="24" t="s">
        <v>1571</v>
      </c>
      <c r="C1119" s="25">
        <v>0</v>
      </c>
    </row>
    <row r="1120" spans="1:3" ht="16.95" customHeight="1">
      <c r="A1120" s="24">
        <v>2150515</v>
      </c>
      <c r="B1120" s="24" t="s">
        <v>1627</v>
      </c>
      <c r="C1120" s="25">
        <v>0</v>
      </c>
    </row>
    <row r="1121" spans="1:3" ht="16.95" customHeight="1">
      <c r="A1121" s="24">
        <v>2150599</v>
      </c>
      <c r="B1121" s="24" t="s">
        <v>1628</v>
      </c>
      <c r="C1121" s="25">
        <v>45</v>
      </c>
    </row>
    <row r="1122" spans="1:3" ht="16.95" customHeight="1">
      <c r="A1122" s="24">
        <v>21506</v>
      </c>
      <c r="B1122" s="33" t="s">
        <v>1629</v>
      </c>
      <c r="C1122" s="19">
        <f>SUM(C1123:C1130)</f>
        <v>298</v>
      </c>
    </row>
    <row r="1123" spans="1:3" ht="16.95" customHeight="1">
      <c r="A1123" s="24">
        <v>2150601</v>
      </c>
      <c r="B1123" s="24" t="s">
        <v>762</v>
      </c>
      <c r="C1123" s="25">
        <v>154</v>
      </c>
    </row>
    <row r="1124" spans="1:3" ht="16.95" customHeight="1">
      <c r="A1124" s="24">
        <v>2150602</v>
      </c>
      <c r="B1124" s="24" t="s">
        <v>763</v>
      </c>
      <c r="C1124" s="25">
        <v>144</v>
      </c>
    </row>
    <row r="1125" spans="1:3" ht="16.95" customHeight="1">
      <c r="A1125" s="24">
        <v>2150603</v>
      </c>
      <c r="B1125" s="24" t="s">
        <v>764</v>
      </c>
      <c r="C1125" s="25">
        <v>0</v>
      </c>
    </row>
    <row r="1126" spans="1:3" ht="16.95" customHeight="1">
      <c r="A1126" s="24">
        <v>2150604</v>
      </c>
      <c r="B1126" s="24" t="s">
        <v>1630</v>
      </c>
      <c r="C1126" s="25">
        <v>0</v>
      </c>
    </row>
    <row r="1127" spans="1:3" ht="16.95" customHeight="1">
      <c r="A1127" s="24">
        <v>2150605</v>
      </c>
      <c r="B1127" s="24" t="s">
        <v>1631</v>
      </c>
      <c r="C1127" s="25">
        <v>0</v>
      </c>
    </row>
    <row r="1128" spans="1:3" ht="16.95" customHeight="1">
      <c r="A1128" s="24">
        <v>2150606</v>
      </c>
      <c r="B1128" s="24" t="s">
        <v>1632</v>
      </c>
      <c r="C1128" s="25">
        <v>0</v>
      </c>
    </row>
    <row r="1129" spans="1:3" ht="16.95" customHeight="1">
      <c r="A1129" s="24">
        <v>2150607</v>
      </c>
      <c r="B1129" s="24" t="s">
        <v>1633</v>
      </c>
      <c r="C1129" s="25">
        <v>0</v>
      </c>
    </row>
    <row r="1130" spans="1:3" ht="16.95" customHeight="1">
      <c r="A1130" s="24">
        <v>2150699</v>
      </c>
      <c r="B1130" s="24" t="s">
        <v>1634</v>
      </c>
      <c r="C1130" s="25">
        <v>0</v>
      </c>
    </row>
    <row r="1131" spans="1:3" ht="16.95" customHeight="1">
      <c r="A1131" s="24">
        <v>21507</v>
      </c>
      <c r="B1131" s="33" t="s">
        <v>1635</v>
      </c>
      <c r="C1131" s="19">
        <f>SUM(C1132:C1137)</f>
        <v>0</v>
      </c>
    </row>
    <row r="1132" spans="1:3" ht="16.95" customHeight="1">
      <c r="A1132" s="24">
        <v>2150701</v>
      </c>
      <c r="B1132" s="24" t="s">
        <v>762</v>
      </c>
      <c r="C1132" s="25">
        <v>0</v>
      </c>
    </row>
    <row r="1133" spans="1:3" ht="16.95" customHeight="1">
      <c r="A1133" s="24">
        <v>2150702</v>
      </c>
      <c r="B1133" s="24" t="s">
        <v>763</v>
      </c>
      <c r="C1133" s="25">
        <v>0</v>
      </c>
    </row>
    <row r="1134" spans="1:3" ht="16.95" customHeight="1">
      <c r="A1134" s="24">
        <v>2150703</v>
      </c>
      <c r="B1134" s="24" t="s">
        <v>764</v>
      </c>
      <c r="C1134" s="25">
        <v>0</v>
      </c>
    </row>
    <row r="1135" spans="1:3" ht="16.95" customHeight="1">
      <c r="A1135" s="24">
        <v>2150704</v>
      </c>
      <c r="B1135" s="24" t="s">
        <v>1636</v>
      </c>
      <c r="C1135" s="25">
        <v>0</v>
      </c>
    </row>
    <row r="1136" spans="1:3" ht="16.95" customHeight="1">
      <c r="A1136" s="24">
        <v>2150705</v>
      </c>
      <c r="B1136" s="24" t="s">
        <v>1637</v>
      </c>
      <c r="C1136" s="25">
        <v>0</v>
      </c>
    </row>
    <row r="1137" spans="1:3" ht="16.95" customHeight="1">
      <c r="A1137" s="24">
        <v>2150799</v>
      </c>
      <c r="B1137" s="24" t="s">
        <v>1638</v>
      </c>
      <c r="C1137" s="25">
        <v>0</v>
      </c>
    </row>
    <row r="1138" spans="1:3" ht="16.95" customHeight="1">
      <c r="A1138" s="24">
        <v>21508</v>
      </c>
      <c r="B1138" s="33" t="s">
        <v>1639</v>
      </c>
      <c r="C1138" s="19">
        <f>SUM(C1139:C1144)</f>
        <v>360</v>
      </c>
    </row>
    <row r="1139" spans="1:3" ht="16.95" customHeight="1">
      <c r="A1139" s="24">
        <v>2150801</v>
      </c>
      <c r="B1139" s="24" t="s">
        <v>762</v>
      </c>
      <c r="C1139" s="25">
        <v>349</v>
      </c>
    </row>
    <row r="1140" spans="1:3" ht="16.95" customHeight="1">
      <c r="A1140" s="24">
        <v>2150802</v>
      </c>
      <c r="B1140" s="24" t="s">
        <v>763</v>
      </c>
      <c r="C1140" s="25">
        <v>11</v>
      </c>
    </row>
    <row r="1141" spans="1:3" ht="16.95" customHeight="1">
      <c r="A1141" s="24">
        <v>2150803</v>
      </c>
      <c r="B1141" s="24" t="s">
        <v>764</v>
      </c>
      <c r="C1141" s="25">
        <v>0</v>
      </c>
    </row>
    <row r="1142" spans="1:3" ht="16.95" customHeight="1">
      <c r="A1142" s="24">
        <v>2150804</v>
      </c>
      <c r="B1142" s="24" t="s">
        <v>1640</v>
      </c>
      <c r="C1142" s="25">
        <v>0</v>
      </c>
    </row>
    <row r="1143" spans="1:3" ht="16.95" customHeight="1">
      <c r="A1143" s="24">
        <v>2150805</v>
      </c>
      <c r="B1143" s="24" t="s">
        <v>1641</v>
      </c>
      <c r="C1143" s="25">
        <v>0</v>
      </c>
    </row>
    <row r="1144" spans="1:3" ht="16.95" customHeight="1">
      <c r="A1144" s="24">
        <v>2150899</v>
      </c>
      <c r="B1144" s="24" t="s">
        <v>1642</v>
      </c>
      <c r="C1144" s="25">
        <v>0</v>
      </c>
    </row>
    <row r="1145" spans="1:3" ht="16.95" customHeight="1">
      <c r="A1145" s="24">
        <v>21599</v>
      </c>
      <c r="B1145" s="33" t="s">
        <v>1643</v>
      </c>
      <c r="C1145" s="19">
        <f>SUM(C1146:C1151)</f>
        <v>0</v>
      </c>
    </row>
    <row r="1146" spans="1:3" ht="16.95" customHeight="1">
      <c r="A1146" s="24">
        <v>2159901</v>
      </c>
      <c r="B1146" s="24" t="s">
        <v>1644</v>
      </c>
      <c r="C1146" s="25">
        <v>0</v>
      </c>
    </row>
    <row r="1147" spans="1:3" ht="16.95" customHeight="1">
      <c r="A1147" s="24">
        <v>2159902</v>
      </c>
      <c r="B1147" s="24" t="s">
        <v>1645</v>
      </c>
      <c r="C1147" s="25">
        <v>0</v>
      </c>
    </row>
    <row r="1148" spans="1:3" ht="16.95" customHeight="1">
      <c r="A1148" s="24">
        <v>2159904</v>
      </c>
      <c r="B1148" s="24" t="s">
        <v>1646</v>
      </c>
      <c r="C1148" s="25">
        <v>0</v>
      </c>
    </row>
    <row r="1149" spans="1:3" ht="16.95" customHeight="1">
      <c r="A1149" s="24">
        <v>2159905</v>
      </c>
      <c r="B1149" s="24" t="s">
        <v>1647</v>
      </c>
      <c r="C1149" s="25">
        <v>0</v>
      </c>
    </row>
    <row r="1150" spans="1:3" ht="16.95" customHeight="1">
      <c r="A1150" s="24">
        <v>2159906</v>
      </c>
      <c r="B1150" s="24" t="s">
        <v>1648</v>
      </c>
      <c r="C1150" s="25">
        <v>0</v>
      </c>
    </row>
    <row r="1151" spans="1:3" ht="16.95" customHeight="1">
      <c r="A1151" s="24">
        <v>2159999</v>
      </c>
      <c r="B1151" s="24" t="s">
        <v>1649</v>
      </c>
      <c r="C1151" s="25">
        <v>0</v>
      </c>
    </row>
    <row r="1152" spans="1:3" ht="16.95" customHeight="1">
      <c r="A1152" s="24">
        <v>216</v>
      </c>
      <c r="B1152" s="33" t="s">
        <v>1650</v>
      </c>
      <c r="C1152" s="19">
        <f>SUM(C1153,C1163,C1170,C1176)</f>
        <v>870</v>
      </c>
    </row>
    <row r="1153" spans="1:3" ht="16.95" customHeight="1">
      <c r="A1153" s="24">
        <v>21602</v>
      </c>
      <c r="B1153" s="33" t="s">
        <v>1651</v>
      </c>
      <c r="C1153" s="19">
        <f>SUM(C1154:C1162)</f>
        <v>668</v>
      </c>
    </row>
    <row r="1154" spans="1:3" ht="16.95" customHeight="1">
      <c r="A1154" s="24">
        <v>2160201</v>
      </c>
      <c r="B1154" s="24" t="s">
        <v>762</v>
      </c>
      <c r="C1154" s="25">
        <v>323</v>
      </c>
    </row>
    <row r="1155" spans="1:3" ht="16.95" customHeight="1">
      <c r="A1155" s="24">
        <v>2160202</v>
      </c>
      <c r="B1155" s="24" t="s">
        <v>763</v>
      </c>
      <c r="C1155" s="25">
        <v>1</v>
      </c>
    </row>
    <row r="1156" spans="1:3" ht="16.95" customHeight="1">
      <c r="A1156" s="24">
        <v>2160203</v>
      </c>
      <c r="B1156" s="24" t="s">
        <v>764</v>
      </c>
      <c r="C1156" s="25">
        <v>0</v>
      </c>
    </row>
    <row r="1157" spans="1:3" ht="16.95" customHeight="1">
      <c r="A1157" s="24">
        <v>2160216</v>
      </c>
      <c r="B1157" s="24" t="s">
        <v>1652</v>
      </c>
      <c r="C1157" s="25">
        <v>0</v>
      </c>
    </row>
    <row r="1158" spans="1:3" ht="16.95" customHeight="1">
      <c r="A1158" s="24">
        <v>2160217</v>
      </c>
      <c r="B1158" s="24" t="s">
        <v>1653</v>
      </c>
      <c r="C1158" s="25">
        <v>0</v>
      </c>
    </row>
    <row r="1159" spans="1:3" ht="16.95" customHeight="1">
      <c r="A1159" s="24">
        <v>2160218</v>
      </c>
      <c r="B1159" s="24" t="s">
        <v>1654</v>
      </c>
      <c r="C1159" s="25">
        <v>0</v>
      </c>
    </row>
    <row r="1160" spans="1:3" ht="16.95" customHeight="1">
      <c r="A1160" s="24">
        <v>2160219</v>
      </c>
      <c r="B1160" s="24" t="s">
        <v>1655</v>
      </c>
      <c r="C1160" s="25">
        <v>0</v>
      </c>
    </row>
    <row r="1161" spans="1:3" ht="16.95" customHeight="1">
      <c r="A1161" s="24">
        <v>2160250</v>
      </c>
      <c r="B1161" s="24" t="s">
        <v>771</v>
      </c>
      <c r="C1161" s="25">
        <v>0</v>
      </c>
    </row>
    <row r="1162" spans="1:3" ht="16.95" customHeight="1">
      <c r="A1162" s="24">
        <v>2160299</v>
      </c>
      <c r="B1162" s="24" t="s">
        <v>1656</v>
      </c>
      <c r="C1162" s="25">
        <v>344</v>
      </c>
    </row>
    <row r="1163" spans="1:3" ht="16.95" customHeight="1">
      <c r="A1163" s="24">
        <v>21605</v>
      </c>
      <c r="B1163" s="33" t="s">
        <v>1657</v>
      </c>
      <c r="C1163" s="19">
        <f>SUM(C1164:C1169)</f>
        <v>6</v>
      </c>
    </row>
    <row r="1164" spans="1:3" ht="16.95" customHeight="1">
      <c r="A1164" s="24">
        <v>2160501</v>
      </c>
      <c r="B1164" s="24" t="s">
        <v>762</v>
      </c>
      <c r="C1164" s="25">
        <v>0</v>
      </c>
    </row>
    <row r="1165" spans="1:3" ht="16.95" customHeight="1">
      <c r="A1165" s="24">
        <v>2160502</v>
      </c>
      <c r="B1165" s="24" t="s">
        <v>763</v>
      </c>
      <c r="C1165" s="25">
        <v>0</v>
      </c>
    </row>
    <row r="1166" spans="1:3" ht="16.95" customHeight="1">
      <c r="A1166" s="24">
        <v>2160503</v>
      </c>
      <c r="B1166" s="24" t="s">
        <v>764</v>
      </c>
      <c r="C1166" s="25">
        <v>0</v>
      </c>
    </row>
    <row r="1167" spans="1:3" ht="16.95" customHeight="1">
      <c r="A1167" s="24">
        <v>2160504</v>
      </c>
      <c r="B1167" s="24" t="s">
        <v>1658</v>
      </c>
      <c r="C1167" s="25">
        <v>0</v>
      </c>
    </row>
    <row r="1168" spans="1:3" ht="16.95" customHeight="1">
      <c r="A1168" s="24">
        <v>2160505</v>
      </c>
      <c r="B1168" s="24" t="s">
        <v>1659</v>
      </c>
      <c r="C1168" s="25">
        <v>0</v>
      </c>
    </row>
    <row r="1169" spans="1:3" ht="16.95" customHeight="1">
      <c r="A1169" s="24">
        <v>2160599</v>
      </c>
      <c r="B1169" s="24" t="s">
        <v>1660</v>
      </c>
      <c r="C1169" s="25">
        <v>6</v>
      </c>
    </row>
    <row r="1170" spans="1:3" ht="16.95" customHeight="1">
      <c r="A1170" s="24">
        <v>21606</v>
      </c>
      <c r="B1170" s="33" t="s">
        <v>1661</v>
      </c>
      <c r="C1170" s="19">
        <f>SUM(C1171:C1175)</f>
        <v>61</v>
      </c>
    </row>
    <row r="1171" spans="1:3" ht="16.95" customHeight="1">
      <c r="A1171" s="24">
        <v>2160601</v>
      </c>
      <c r="B1171" s="24" t="s">
        <v>762</v>
      </c>
      <c r="C1171" s="25">
        <v>0</v>
      </c>
    </row>
    <row r="1172" spans="1:3" ht="16.95" customHeight="1">
      <c r="A1172" s="24">
        <v>2160602</v>
      </c>
      <c r="B1172" s="24" t="s">
        <v>763</v>
      </c>
      <c r="C1172" s="25">
        <v>0</v>
      </c>
    </row>
    <row r="1173" spans="1:3" ht="16.95" customHeight="1">
      <c r="A1173" s="24">
        <v>2160603</v>
      </c>
      <c r="B1173" s="24" t="s">
        <v>764</v>
      </c>
      <c r="C1173" s="25">
        <v>0</v>
      </c>
    </row>
    <row r="1174" spans="1:3" ht="16.95" customHeight="1">
      <c r="A1174" s="24">
        <v>2160607</v>
      </c>
      <c r="B1174" s="24" t="s">
        <v>1662</v>
      </c>
      <c r="C1174" s="25">
        <v>0</v>
      </c>
    </row>
    <row r="1175" spans="1:3" ht="16.95" customHeight="1">
      <c r="A1175" s="24">
        <v>2160699</v>
      </c>
      <c r="B1175" s="24" t="s">
        <v>1663</v>
      </c>
      <c r="C1175" s="25">
        <v>61</v>
      </c>
    </row>
    <row r="1176" spans="1:3" ht="16.95" customHeight="1">
      <c r="A1176" s="24">
        <v>21699</v>
      </c>
      <c r="B1176" s="33" t="s">
        <v>1664</v>
      </c>
      <c r="C1176" s="19">
        <f>SUM(C1177:C1178)</f>
        <v>135</v>
      </c>
    </row>
    <row r="1177" spans="1:3" ht="16.95" customHeight="1">
      <c r="A1177" s="24">
        <v>2169901</v>
      </c>
      <c r="B1177" s="24" t="s">
        <v>1665</v>
      </c>
      <c r="C1177" s="25">
        <v>0</v>
      </c>
    </row>
    <row r="1178" spans="1:3" ht="16.95" customHeight="1">
      <c r="A1178" s="24">
        <v>2169999</v>
      </c>
      <c r="B1178" s="24" t="s">
        <v>1666</v>
      </c>
      <c r="C1178" s="25">
        <v>135</v>
      </c>
    </row>
    <row r="1179" spans="1:3" ht="16.95" customHeight="1">
      <c r="A1179" s="24">
        <v>217</v>
      </c>
      <c r="B1179" s="33" t="s">
        <v>1667</v>
      </c>
      <c r="C1179" s="19">
        <f>SUM(C1180,C1187,C1197,C1203,C1206)</f>
        <v>0</v>
      </c>
    </row>
    <row r="1180" spans="1:3" ht="16.95" customHeight="1">
      <c r="A1180" s="24">
        <v>21701</v>
      </c>
      <c r="B1180" s="33" t="s">
        <v>1668</v>
      </c>
      <c r="C1180" s="19">
        <f>SUM(C1181:C1186)</f>
        <v>0</v>
      </c>
    </row>
    <row r="1181" spans="1:3" ht="16.95" customHeight="1">
      <c r="A1181" s="24">
        <v>2170101</v>
      </c>
      <c r="B1181" s="24" t="s">
        <v>762</v>
      </c>
      <c r="C1181" s="25">
        <v>0</v>
      </c>
    </row>
    <row r="1182" spans="1:3" ht="16.95" customHeight="1">
      <c r="A1182" s="24">
        <v>2170102</v>
      </c>
      <c r="B1182" s="24" t="s">
        <v>763</v>
      </c>
      <c r="C1182" s="25">
        <v>0</v>
      </c>
    </row>
    <row r="1183" spans="1:3" ht="16.95" customHeight="1">
      <c r="A1183" s="24">
        <v>2170103</v>
      </c>
      <c r="B1183" s="24" t="s">
        <v>764</v>
      </c>
      <c r="C1183" s="25">
        <v>0</v>
      </c>
    </row>
    <row r="1184" spans="1:3" ht="16.95" customHeight="1">
      <c r="A1184" s="24">
        <v>2170104</v>
      </c>
      <c r="B1184" s="24" t="s">
        <v>1669</v>
      </c>
      <c r="C1184" s="25">
        <v>0</v>
      </c>
    </row>
    <row r="1185" spans="1:3" ht="16.95" customHeight="1">
      <c r="A1185" s="24">
        <v>2170150</v>
      </c>
      <c r="B1185" s="24" t="s">
        <v>771</v>
      </c>
      <c r="C1185" s="25">
        <v>0</v>
      </c>
    </row>
    <row r="1186" spans="1:3" ht="16.95" customHeight="1">
      <c r="A1186" s="24">
        <v>2170199</v>
      </c>
      <c r="B1186" s="24" t="s">
        <v>1670</v>
      </c>
      <c r="C1186" s="25">
        <v>0</v>
      </c>
    </row>
    <row r="1187" spans="1:3" ht="16.95" customHeight="1">
      <c r="A1187" s="24">
        <v>21702</v>
      </c>
      <c r="B1187" s="33" t="s">
        <v>1671</v>
      </c>
      <c r="C1187" s="19">
        <f>SUM(C1188:C1196)</f>
        <v>0</v>
      </c>
    </row>
    <row r="1188" spans="1:3" ht="16.95" customHeight="1">
      <c r="A1188" s="24">
        <v>2170201</v>
      </c>
      <c r="B1188" s="24" t="s">
        <v>1672</v>
      </c>
      <c r="C1188" s="25">
        <v>0</v>
      </c>
    </row>
    <row r="1189" spans="1:3" ht="16.95" customHeight="1">
      <c r="A1189" s="24">
        <v>2170202</v>
      </c>
      <c r="B1189" s="24" t="s">
        <v>1673</v>
      </c>
      <c r="C1189" s="25">
        <v>0</v>
      </c>
    </row>
    <row r="1190" spans="1:3" ht="16.95" customHeight="1">
      <c r="A1190" s="24">
        <v>2170203</v>
      </c>
      <c r="B1190" s="24" t="s">
        <v>1674</v>
      </c>
      <c r="C1190" s="25">
        <v>0</v>
      </c>
    </row>
    <row r="1191" spans="1:3" ht="16.95" customHeight="1">
      <c r="A1191" s="24">
        <v>2170204</v>
      </c>
      <c r="B1191" s="24" t="s">
        <v>1675</v>
      </c>
      <c r="C1191" s="25">
        <v>0</v>
      </c>
    </row>
    <row r="1192" spans="1:3" ht="16.95" customHeight="1">
      <c r="A1192" s="24">
        <v>2170205</v>
      </c>
      <c r="B1192" s="24" t="s">
        <v>1676</v>
      </c>
      <c r="C1192" s="25">
        <v>0</v>
      </c>
    </row>
    <row r="1193" spans="1:3" ht="16.95" customHeight="1">
      <c r="A1193" s="24">
        <v>2170206</v>
      </c>
      <c r="B1193" s="24" t="s">
        <v>1677</v>
      </c>
      <c r="C1193" s="25">
        <v>0</v>
      </c>
    </row>
    <row r="1194" spans="1:3" ht="16.95" customHeight="1">
      <c r="A1194" s="24">
        <v>2170207</v>
      </c>
      <c r="B1194" s="24" t="s">
        <v>1678</v>
      </c>
      <c r="C1194" s="25">
        <v>0</v>
      </c>
    </row>
    <row r="1195" spans="1:3" ht="16.95" customHeight="1">
      <c r="A1195" s="24">
        <v>2170208</v>
      </c>
      <c r="B1195" s="24" t="s">
        <v>1679</v>
      </c>
      <c r="C1195" s="25">
        <v>0</v>
      </c>
    </row>
    <row r="1196" spans="1:3" ht="16.95" customHeight="1">
      <c r="A1196" s="24">
        <v>2170299</v>
      </c>
      <c r="B1196" s="24" t="s">
        <v>1680</v>
      </c>
      <c r="C1196" s="25">
        <v>0</v>
      </c>
    </row>
    <row r="1197" spans="1:3" ht="16.95" customHeight="1">
      <c r="A1197" s="24">
        <v>21703</v>
      </c>
      <c r="B1197" s="33" t="s">
        <v>1681</v>
      </c>
      <c r="C1197" s="19">
        <f>SUM(C1198:C1202)</f>
        <v>0</v>
      </c>
    </row>
    <row r="1198" spans="1:3" ht="16.95" customHeight="1">
      <c r="A1198" s="24">
        <v>2170301</v>
      </c>
      <c r="B1198" s="24" t="s">
        <v>1682</v>
      </c>
      <c r="C1198" s="25">
        <v>0</v>
      </c>
    </row>
    <row r="1199" spans="1:3" ht="16.95" customHeight="1">
      <c r="A1199" s="24">
        <v>2170302</v>
      </c>
      <c r="B1199" s="24" t="s">
        <v>1683</v>
      </c>
      <c r="C1199" s="25">
        <v>0</v>
      </c>
    </row>
    <row r="1200" spans="1:3" ht="16.95" customHeight="1">
      <c r="A1200" s="24">
        <v>2170303</v>
      </c>
      <c r="B1200" s="24" t="s">
        <v>1684</v>
      </c>
      <c r="C1200" s="25">
        <v>0</v>
      </c>
    </row>
    <row r="1201" spans="1:3" ht="16.95" customHeight="1">
      <c r="A1201" s="24">
        <v>2170304</v>
      </c>
      <c r="B1201" s="24" t="s">
        <v>1685</v>
      </c>
      <c r="C1201" s="25">
        <v>0</v>
      </c>
    </row>
    <row r="1202" spans="1:3" ht="16.95" customHeight="1">
      <c r="A1202" s="24">
        <v>2170399</v>
      </c>
      <c r="B1202" s="24" t="s">
        <v>1686</v>
      </c>
      <c r="C1202" s="25">
        <v>0</v>
      </c>
    </row>
    <row r="1203" spans="1:3" ht="16.95" customHeight="1">
      <c r="A1203" s="24">
        <v>21704</v>
      </c>
      <c r="B1203" s="33" t="s">
        <v>1687</v>
      </c>
      <c r="C1203" s="19">
        <f>SUM(C1204:C1205)</f>
        <v>0</v>
      </c>
    </row>
    <row r="1204" spans="1:3" ht="16.95" customHeight="1">
      <c r="A1204" s="24">
        <v>2170401</v>
      </c>
      <c r="B1204" s="24" t="s">
        <v>1688</v>
      </c>
      <c r="C1204" s="25">
        <v>0</v>
      </c>
    </row>
    <row r="1205" spans="1:3" ht="16.95" customHeight="1">
      <c r="A1205" s="24">
        <v>2170499</v>
      </c>
      <c r="B1205" s="24" t="s">
        <v>1689</v>
      </c>
      <c r="C1205" s="25">
        <v>0</v>
      </c>
    </row>
    <row r="1206" spans="1:3" ht="16.95" customHeight="1">
      <c r="A1206" s="24">
        <v>21799</v>
      </c>
      <c r="B1206" s="33" t="s">
        <v>1690</v>
      </c>
      <c r="C1206" s="19">
        <f>C1207</f>
        <v>0</v>
      </c>
    </row>
    <row r="1207" spans="1:3" ht="16.95" customHeight="1">
      <c r="A1207" s="24">
        <v>2179901</v>
      </c>
      <c r="B1207" s="24" t="s">
        <v>1691</v>
      </c>
      <c r="C1207" s="25">
        <v>0</v>
      </c>
    </row>
    <row r="1208" spans="1:3" ht="16.95" customHeight="1">
      <c r="A1208" s="24">
        <v>219</v>
      </c>
      <c r="B1208" s="33" t="s">
        <v>1692</v>
      </c>
      <c r="C1208" s="19">
        <f>SUM(C1209:C1217)</f>
        <v>83</v>
      </c>
    </row>
    <row r="1209" spans="1:3" ht="16.95" customHeight="1">
      <c r="A1209" s="24">
        <v>21901</v>
      </c>
      <c r="B1209" s="33" t="s">
        <v>1693</v>
      </c>
      <c r="C1209" s="25">
        <v>0</v>
      </c>
    </row>
    <row r="1210" spans="1:3" ht="16.95" customHeight="1">
      <c r="A1210" s="24">
        <v>21902</v>
      </c>
      <c r="B1210" s="33" t="s">
        <v>1694</v>
      </c>
      <c r="C1210" s="25">
        <v>0</v>
      </c>
    </row>
    <row r="1211" spans="1:3" ht="16.95" customHeight="1">
      <c r="A1211" s="24">
        <v>21903</v>
      </c>
      <c r="B1211" s="33" t="s">
        <v>1695</v>
      </c>
      <c r="C1211" s="25">
        <v>0</v>
      </c>
    </row>
    <row r="1212" spans="1:3" ht="16.95" customHeight="1">
      <c r="A1212" s="24">
        <v>21904</v>
      </c>
      <c r="B1212" s="33" t="s">
        <v>1696</v>
      </c>
      <c r="C1212" s="25">
        <v>0</v>
      </c>
    </row>
    <row r="1213" spans="1:3" ht="16.95" customHeight="1">
      <c r="A1213" s="24">
        <v>21905</v>
      </c>
      <c r="B1213" s="33" t="s">
        <v>1697</v>
      </c>
      <c r="C1213" s="25">
        <v>0</v>
      </c>
    </row>
    <row r="1214" spans="1:3" ht="16.95" customHeight="1">
      <c r="A1214" s="24">
        <v>21906</v>
      </c>
      <c r="B1214" s="33" t="s">
        <v>1434</v>
      </c>
      <c r="C1214" s="25">
        <v>0</v>
      </c>
    </row>
    <row r="1215" spans="1:3" ht="16.95" customHeight="1">
      <c r="A1215" s="24">
        <v>21907</v>
      </c>
      <c r="B1215" s="33" t="s">
        <v>1698</v>
      </c>
      <c r="C1215" s="25">
        <v>0</v>
      </c>
    </row>
    <row r="1216" spans="1:3" ht="16.95" customHeight="1">
      <c r="A1216" s="24">
        <v>21908</v>
      </c>
      <c r="B1216" s="33" t="s">
        <v>1699</v>
      </c>
      <c r="C1216" s="25">
        <v>0</v>
      </c>
    </row>
    <row r="1217" spans="1:3" ht="16.95" customHeight="1">
      <c r="A1217" s="24">
        <v>21999</v>
      </c>
      <c r="B1217" s="33" t="s">
        <v>1700</v>
      </c>
      <c r="C1217" s="25">
        <v>83</v>
      </c>
    </row>
    <row r="1218" spans="1:3" ht="16.95" customHeight="1">
      <c r="A1218" s="24">
        <v>220</v>
      </c>
      <c r="B1218" s="33" t="s">
        <v>1701</v>
      </c>
      <c r="C1218" s="19">
        <f>SUM(C1219,C1239,C1258,C1267,C1280,C1295)</f>
        <v>1671</v>
      </c>
    </row>
    <row r="1219" spans="1:3" ht="16.95" customHeight="1">
      <c r="A1219" s="24">
        <v>22001</v>
      </c>
      <c r="B1219" s="33" t="s">
        <v>1702</v>
      </c>
      <c r="C1219" s="19">
        <f>SUM(C1220:C1238)</f>
        <v>1668</v>
      </c>
    </row>
    <row r="1220" spans="1:3" ht="16.95" customHeight="1">
      <c r="A1220" s="24">
        <v>2200101</v>
      </c>
      <c r="B1220" s="24" t="s">
        <v>762</v>
      </c>
      <c r="C1220" s="25">
        <v>286</v>
      </c>
    </row>
    <row r="1221" spans="1:3" ht="16.95" customHeight="1">
      <c r="A1221" s="24">
        <v>2200102</v>
      </c>
      <c r="B1221" s="24" t="s">
        <v>763</v>
      </c>
      <c r="C1221" s="25">
        <v>1</v>
      </c>
    </row>
    <row r="1222" spans="1:3" ht="16.95" customHeight="1">
      <c r="A1222" s="24">
        <v>2200103</v>
      </c>
      <c r="B1222" s="24" t="s">
        <v>764</v>
      </c>
      <c r="C1222" s="25">
        <v>0</v>
      </c>
    </row>
    <row r="1223" spans="1:3" ht="16.95" customHeight="1">
      <c r="A1223" s="24">
        <v>2200104</v>
      </c>
      <c r="B1223" s="24" t="s">
        <v>1703</v>
      </c>
      <c r="C1223" s="25">
        <v>761</v>
      </c>
    </row>
    <row r="1224" spans="1:3" ht="16.95" customHeight="1">
      <c r="A1224" s="24">
        <v>2200105</v>
      </c>
      <c r="B1224" s="24" t="s">
        <v>1704</v>
      </c>
      <c r="C1224" s="25">
        <v>0</v>
      </c>
    </row>
    <row r="1225" spans="1:3" ht="16.95" customHeight="1">
      <c r="A1225" s="24">
        <v>2200106</v>
      </c>
      <c r="B1225" s="24" t="s">
        <v>1705</v>
      </c>
      <c r="C1225" s="25">
        <v>120</v>
      </c>
    </row>
    <row r="1226" spans="1:3" ht="16.95" customHeight="1">
      <c r="A1226" s="24">
        <v>2200107</v>
      </c>
      <c r="B1226" s="24" t="s">
        <v>1706</v>
      </c>
      <c r="C1226" s="25">
        <v>0</v>
      </c>
    </row>
    <row r="1227" spans="1:3" ht="16.95" customHeight="1">
      <c r="A1227" s="24">
        <v>2200108</v>
      </c>
      <c r="B1227" s="24" t="s">
        <v>1707</v>
      </c>
      <c r="C1227" s="25">
        <v>0</v>
      </c>
    </row>
    <row r="1228" spans="1:3" ht="16.95" customHeight="1">
      <c r="A1228" s="24">
        <v>2200109</v>
      </c>
      <c r="B1228" s="24" t="s">
        <v>1708</v>
      </c>
      <c r="C1228" s="25">
        <v>0</v>
      </c>
    </row>
    <row r="1229" spans="1:3" ht="16.95" customHeight="1">
      <c r="A1229" s="24">
        <v>2200110</v>
      </c>
      <c r="B1229" s="24" t="s">
        <v>1709</v>
      </c>
      <c r="C1229" s="25">
        <v>500</v>
      </c>
    </row>
    <row r="1230" spans="1:3" ht="16.95" customHeight="1">
      <c r="A1230" s="24">
        <v>2200111</v>
      </c>
      <c r="B1230" s="24" t="s">
        <v>1710</v>
      </c>
      <c r="C1230" s="25">
        <v>0</v>
      </c>
    </row>
    <row r="1231" spans="1:3" ht="16.95" customHeight="1">
      <c r="A1231" s="24">
        <v>2200112</v>
      </c>
      <c r="B1231" s="24" t="s">
        <v>1711</v>
      </c>
      <c r="C1231" s="25">
        <v>0</v>
      </c>
    </row>
    <row r="1232" spans="1:3" ht="16.95" customHeight="1">
      <c r="A1232" s="24">
        <v>2200113</v>
      </c>
      <c r="B1232" s="24" t="s">
        <v>1712</v>
      </c>
      <c r="C1232" s="25">
        <v>0</v>
      </c>
    </row>
    <row r="1233" spans="1:3" ht="16.95" customHeight="1">
      <c r="A1233" s="24">
        <v>2200114</v>
      </c>
      <c r="B1233" s="24" t="s">
        <v>1713</v>
      </c>
      <c r="C1233" s="25">
        <v>0</v>
      </c>
    </row>
    <row r="1234" spans="1:3" ht="16.95" customHeight="1">
      <c r="A1234" s="24">
        <v>2200115</v>
      </c>
      <c r="B1234" s="24" t="s">
        <v>1714</v>
      </c>
      <c r="C1234" s="25">
        <v>0</v>
      </c>
    </row>
    <row r="1235" spans="1:3" ht="16.95" customHeight="1">
      <c r="A1235" s="24">
        <v>2200116</v>
      </c>
      <c r="B1235" s="24" t="s">
        <v>1715</v>
      </c>
      <c r="C1235" s="25">
        <v>0</v>
      </c>
    </row>
    <row r="1236" spans="1:3" ht="16.95" customHeight="1">
      <c r="A1236" s="24">
        <v>2200119</v>
      </c>
      <c r="B1236" s="24" t="s">
        <v>1716</v>
      </c>
      <c r="C1236" s="25">
        <v>0</v>
      </c>
    </row>
    <row r="1237" spans="1:3" ht="16.95" customHeight="1">
      <c r="A1237" s="24">
        <v>2200150</v>
      </c>
      <c r="B1237" s="24" t="s">
        <v>771</v>
      </c>
      <c r="C1237" s="25">
        <v>0</v>
      </c>
    </row>
    <row r="1238" spans="1:3" ht="16.95" customHeight="1">
      <c r="A1238" s="24">
        <v>2200199</v>
      </c>
      <c r="B1238" s="24" t="s">
        <v>1717</v>
      </c>
      <c r="C1238" s="25">
        <v>0</v>
      </c>
    </row>
    <row r="1239" spans="1:3" ht="16.95" customHeight="1">
      <c r="A1239" s="24">
        <v>22002</v>
      </c>
      <c r="B1239" s="33" t="s">
        <v>1718</v>
      </c>
      <c r="C1239" s="19">
        <f>SUM(C1240:C1257)</f>
        <v>0</v>
      </c>
    </row>
    <row r="1240" spans="1:3" ht="16.95" customHeight="1">
      <c r="A1240" s="24">
        <v>2200201</v>
      </c>
      <c r="B1240" s="24" t="s">
        <v>762</v>
      </c>
      <c r="C1240" s="25">
        <v>0</v>
      </c>
    </row>
    <row r="1241" spans="1:3" ht="16.95" customHeight="1">
      <c r="A1241" s="24">
        <v>2200202</v>
      </c>
      <c r="B1241" s="24" t="s">
        <v>763</v>
      </c>
      <c r="C1241" s="25">
        <v>0</v>
      </c>
    </row>
    <row r="1242" spans="1:3" ht="16.95" customHeight="1">
      <c r="A1242" s="24">
        <v>2200203</v>
      </c>
      <c r="B1242" s="24" t="s">
        <v>764</v>
      </c>
      <c r="C1242" s="25">
        <v>0</v>
      </c>
    </row>
    <row r="1243" spans="1:3" ht="16.95" customHeight="1">
      <c r="A1243" s="24">
        <v>2200204</v>
      </c>
      <c r="B1243" s="24" t="s">
        <v>1719</v>
      </c>
      <c r="C1243" s="25">
        <v>0</v>
      </c>
    </row>
    <row r="1244" spans="1:3" ht="16.95" customHeight="1">
      <c r="A1244" s="24">
        <v>2200205</v>
      </c>
      <c r="B1244" s="24" t="s">
        <v>1720</v>
      </c>
      <c r="C1244" s="25">
        <v>0</v>
      </c>
    </row>
    <row r="1245" spans="1:3" ht="16.95" customHeight="1">
      <c r="A1245" s="24">
        <v>2200206</v>
      </c>
      <c r="B1245" s="24" t="s">
        <v>1721</v>
      </c>
      <c r="C1245" s="25">
        <v>0</v>
      </c>
    </row>
    <row r="1246" spans="1:3" ht="16.95" customHeight="1">
      <c r="A1246" s="24">
        <v>2200207</v>
      </c>
      <c r="B1246" s="24" t="s">
        <v>1722</v>
      </c>
      <c r="C1246" s="25">
        <v>0</v>
      </c>
    </row>
    <row r="1247" spans="1:3" ht="16.95" customHeight="1">
      <c r="A1247" s="24">
        <v>2200208</v>
      </c>
      <c r="B1247" s="24" t="s">
        <v>1723</v>
      </c>
      <c r="C1247" s="25">
        <v>0</v>
      </c>
    </row>
    <row r="1248" spans="1:3" ht="16.95" customHeight="1">
      <c r="A1248" s="24">
        <v>2200209</v>
      </c>
      <c r="B1248" s="24" t="s">
        <v>1724</v>
      </c>
      <c r="C1248" s="25">
        <v>0</v>
      </c>
    </row>
    <row r="1249" spans="1:3" ht="16.95" customHeight="1">
      <c r="A1249" s="24">
        <v>2200210</v>
      </c>
      <c r="B1249" s="24" t="s">
        <v>1725</v>
      </c>
      <c r="C1249" s="25">
        <v>0</v>
      </c>
    </row>
    <row r="1250" spans="1:3" ht="16.95" customHeight="1">
      <c r="A1250" s="24">
        <v>2200211</v>
      </c>
      <c r="B1250" s="24" t="s">
        <v>1726</v>
      </c>
      <c r="C1250" s="25">
        <v>0</v>
      </c>
    </row>
    <row r="1251" spans="1:3" ht="16.95" customHeight="1">
      <c r="A1251" s="24">
        <v>2200212</v>
      </c>
      <c r="B1251" s="24" t="s">
        <v>1727</v>
      </c>
      <c r="C1251" s="25">
        <v>0</v>
      </c>
    </row>
    <row r="1252" spans="1:3" ht="16.95" customHeight="1">
      <c r="A1252" s="24">
        <v>2200213</v>
      </c>
      <c r="B1252" s="24" t="s">
        <v>1728</v>
      </c>
      <c r="C1252" s="25">
        <v>0</v>
      </c>
    </row>
    <row r="1253" spans="1:3" ht="16.95" customHeight="1">
      <c r="A1253" s="24">
        <v>2200215</v>
      </c>
      <c r="B1253" s="24" t="s">
        <v>1729</v>
      </c>
      <c r="C1253" s="25">
        <v>0</v>
      </c>
    </row>
    <row r="1254" spans="1:3" ht="16.95" customHeight="1">
      <c r="A1254" s="24">
        <v>2200217</v>
      </c>
      <c r="B1254" s="24" t="s">
        <v>1730</v>
      </c>
      <c r="C1254" s="25">
        <v>0</v>
      </c>
    </row>
    <row r="1255" spans="1:3" ht="16.95" customHeight="1">
      <c r="A1255" s="24">
        <v>2200218</v>
      </c>
      <c r="B1255" s="24" t="s">
        <v>1731</v>
      </c>
      <c r="C1255" s="25">
        <v>0</v>
      </c>
    </row>
    <row r="1256" spans="1:3" ht="16.95" customHeight="1">
      <c r="A1256" s="24">
        <v>2200250</v>
      </c>
      <c r="B1256" s="24" t="s">
        <v>771</v>
      </c>
      <c r="C1256" s="25">
        <v>0</v>
      </c>
    </row>
    <row r="1257" spans="1:3" ht="16.95" customHeight="1">
      <c r="A1257" s="24">
        <v>2200299</v>
      </c>
      <c r="B1257" s="24" t="s">
        <v>1732</v>
      </c>
      <c r="C1257" s="25">
        <v>0</v>
      </c>
    </row>
    <row r="1258" spans="1:3" ht="16.95" customHeight="1">
      <c r="A1258" s="24">
        <v>22003</v>
      </c>
      <c r="B1258" s="33" t="s">
        <v>1733</v>
      </c>
      <c r="C1258" s="19">
        <f>SUM(C1259:C1266)</f>
        <v>0</v>
      </c>
    </row>
    <row r="1259" spans="1:3" ht="16.95" customHeight="1">
      <c r="A1259" s="24">
        <v>2200301</v>
      </c>
      <c r="B1259" s="24" t="s">
        <v>762</v>
      </c>
      <c r="C1259" s="25">
        <v>0</v>
      </c>
    </row>
    <row r="1260" spans="1:3" ht="16.95" customHeight="1">
      <c r="A1260" s="24">
        <v>2200302</v>
      </c>
      <c r="B1260" s="24" t="s">
        <v>763</v>
      </c>
      <c r="C1260" s="25">
        <v>0</v>
      </c>
    </row>
    <row r="1261" spans="1:3" ht="16.95" customHeight="1">
      <c r="A1261" s="24">
        <v>2200303</v>
      </c>
      <c r="B1261" s="24" t="s">
        <v>764</v>
      </c>
      <c r="C1261" s="25">
        <v>0</v>
      </c>
    </row>
    <row r="1262" spans="1:3" ht="16.95" customHeight="1">
      <c r="A1262" s="24">
        <v>2200304</v>
      </c>
      <c r="B1262" s="24" t="s">
        <v>1734</v>
      </c>
      <c r="C1262" s="25">
        <v>0</v>
      </c>
    </row>
    <row r="1263" spans="1:3" ht="16.95" customHeight="1">
      <c r="A1263" s="24">
        <v>2200305</v>
      </c>
      <c r="B1263" s="24" t="s">
        <v>1735</v>
      </c>
      <c r="C1263" s="25">
        <v>0</v>
      </c>
    </row>
    <row r="1264" spans="1:3" ht="16.95" customHeight="1">
      <c r="A1264" s="24">
        <v>2200306</v>
      </c>
      <c r="B1264" s="24" t="s">
        <v>1736</v>
      </c>
      <c r="C1264" s="25">
        <v>0</v>
      </c>
    </row>
    <row r="1265" spans="1:3" ht="16.95" customHeight="1">
      <c r="A1265" s="24">
        <v>2200350</v>
      </c>
      <c r="B1265" s="24" t="s">
        <v>771</v>
      </c>
      <c r="C1265" s="25">
        <v>0</v>
      </c>
    </row>
    <row r="1266" spans="1:3" ht="16.95" customHeight="1">
      <c r="A1266" s="24">
        <v>2200399</v>
      </c>
      <c r="B1266" s="24" t="s">
        <v>1737</v>
      </c>
      <c r="C1266" s="25">
        <v>0</v>
      </c>
    </row>
    <row r="1267" spans="1:3" ht="16.95" customHeight="1">
      <c r="A1267" s="24">
        <v>22004</v>
      </c>
      <c r="B1267" s="33" t="s">
        <v>1738</v>
      </c>
      <c r="C1267" s="19">
        <f>SUM(C1268:C1279)</f>
        <v>3</v>
      </c>
    </row>
    <row r="1268" spans="1:3" ht="16.95" customHeight="1">
      <c r="A1268" s="24">
        <v>2200401</v>
      </c>
      <c r="B1268" s="24" t="s">
        <v>762</v>
      </c>
      <c r="C1268" s="25">
        <v>0</v>
      </c>
    </row>
    <row r="1269" spans="1:3" ht="16.95" customHeight="1">
      <c r="A1269" s="24">
        <v>2200402</v>
      </c>
      <c r="B1269" s="24" t="s">
        <v>763</v>
      </c>
      <c r="C1269" s="25">
        <v>0</v>
      </c>
    </row>
    <row r="1270" spans="1:3" ht="16.95" customHeight="1">
      <c r="A1270" s="24">
        <v>2200403</v>
      </c>
      <c r="B1270" s="24" t="s">
        <v>764</v>
      </c>
      <c r="C1270" s="25">
        <v>0</v>
      </c>
    </row>
    <row r="1271" spans="1:3" ht="16.95" customHeight="1">
      <c r="A1271" s="24">
        <v>2200404</v>
      </c>
      <c r="B1271" s="24" t="s">
        <v>1739</v>
      </c>
      <c r="C1271" s="25">
        <v>3</v>
      </c>
    </row>
    <row r="1272" spans="1:3" ht="16.95" customHeight="1">
      <c r="A1272" s="24">
        <v>2200405</v>
      </c>
      <c r="B1272" s="24" t="s">
        <v>1740</v>
      </c>
      <c r="C1272" s="25">
        <v>0</v>
      </c>
    </row>
    <row r="1273" spans="1:3" ht="16.95" customHeight="1">
      <c r="A1273" s="24">
        <v>2200406</v>
      </c>
      <c r="B1273" s="24" t="s">
        <v>1741</v>
      </c>
      <c r="C1273" s="25">
        <v>0</v>
      </c>
    </row>
    <row r="1274" spans="1:3" ht="16.95" customHeight="1">
      <c r="A1274" s="24">
        <v>2200407</v>
      </c>
      <c r="B1274" s="24" t="s">
        <v>1742</v>
      </c>
      <c r="C1274" s="25">
        <v>0</v>
      </c>
    </row>
    <row r="1275" spans="1:3" ht="16.95" customHeight="1">
      <c r="A1275" s="24">
        <v>2200408</v>
      </c>
      <c r="B1275" s="24" t="s">
        <v>1743</v>
      </c>
      <c r="C1275" s="25">
        <v>0</v>
      </c>
    </row>
    <row r="1276" spans="1:3" ht="16.95" customHeight="1">
      <c r="A1276" s="24">
        <v>2200409</v>
      </c>
      <c r="B1276" s="24" t="s">
        <v>1744</v>
      </c>
      <c r="C1276" s="25">
        <v>0</v>
      </c>
    </row>
    <row r="1277" spans="1:3" ht="16.95" customHeight="1">
      <c r="A1277" s="24">
        <v>2200410</v>
      </c>
      <c r="B1277" s="24" t="s">
        <v>1745</v>
      </c>
      <c r="C1277" s="25">
        <v>0</v>
      </c>
    </row>
    <row r="1278" spans="1:3" ht="16.95" customHeight="1">
      <c r="A1278" s="24">
        <v>2200450</v>
      </c>
      <c r="B1278" s="24" t="s">
        <v>1746</v>
      </c>
      <c r="C1278" s="25">
        <v>0</v>
      </c>
    </row>
    <row r="1279" spans="1:3" ht="16.95" customHeight="1">
      <c r="A1279" s="24">
        <v>2200499</v>
      </c>
      <c r="B1279" s="24" t="s">
        <v>1747</v>
      </c>
      <c r="C1279" s="25">
        <v>0</v>
      </c>
    </row>
    <row r="1280" spans="1:3" ht="16.95" customHeight="1">
      <c r="A1280" s="24">
        <v>22005</v>
      </c>
      <c r="B1280" s="33" t="s">
        <v>1748</v>
      </c>
      <c r="C1280" s="19">
        <f>SUM(C1281:C1294)</f>
        <v>0</v>
      </c>
    </row>
    <row r="1281" spans="1:3" ht="16.95" customHeight="1">
      <c r="A1281" s="24">
        <v>2200501</v>
      </c>
      <c r="B1281" s="24" t="s">
        <v>762</v>
      </c>
      <c r="C1281" s="25">
        <v>0</v>
      </c>
    </row>
    <row r="1282" spans="1:3" ht="16.95" customHeight="1">
      <c r="A1282" s="24">
        <v>2200502</v>
      </c>
      <c r="B1282" s="24" t="s">
        <v>763</v>
      </c>
      <c r="C1282" s="25">
        <v>0</v>
      </c>
    </row>
    <row r="1283" spans="1:3" ht="16.95" customHeight="1">
      <c r="A1283" s="24">
        <v>2200503</v>
      </c>
      <c r="B1283" s="24" t="s">
        <v>764</v>
      </c>
      <c r="C1283" s="25">
        <v>0</v>
      </c>
    </row>
    <row r="1284" spans="1:3" ht="16.95" customHeight="1">
      <c r="A1284" s="24">
        <v>2200504</v>
      </c>
      <c r="B1284" s="24" t="s">
        <v>1749</v>
      </c>
      <c r="C1284" s="25">
        <v>0</v>
      </c>
    </row>
    <row r="1285" spans="1:3" ht="16.95" customHeight="1">
      <c r="A1285" s="24">
        <v>2200506</v>
      </c>
      <c r="B1285" s="24" t="s">
        <v>1750</v>
      </c>
      <c r="C1285" s="25">
        <v>0</v>
      </c>
    </row>
    <row r="1286" spans="1:3" ht="16.95" customHeight="1">
      <c r="A1286" s="24">
        <v>2200507</v>
      </c>
      <c r="B1286" s="24" t="s">
        <v>1751</v>
      </c>
      <c r="C1286" s="25">
        <v>0</v>
      </c>
    </row>
    <row r="1287" spans="1:3" ht="16.95" customHeight="1">
      <c r="A1287" s="24">
        <v>2200508</v>
      </c>
      <c r="B1287" s="24" t="s">
        <v>1752</v>
      </c>
      <c r="C1287" s="25">
        <v>0</v>
      </c>
    </row>
    <row r="1288" spans="1:3" ht="16.95" customHeight="1">
      <c r="A1288" s="24">
        <v>2200509</v>
      </c>
      <c r="B1288" s="24" t="s">
        <v>1753</v>
      </c>
      <c r="C1288" s="25">
        <v>0</v>
      </c>
    </row>
    <row r="1289" spans="1:3" ht="16.95" customHeight="1">
      <c r="A1289" s="24">
        <v>2200510</v>
      </c>
      <c r="B1289" s="24" t="s">
        <v>1754</v>
      </c>
      <c r="C1289" s="25">
        <v>0</v>
      </c>
    </row>
    <row r="1290" spans="1:3" ht="16.95" customHeight="1">
      <c r="A1290" s="24">
        <v>2200511</v>
      </c>
      <c r="B1290" s="24" t="s">
        <v>1755</v>
      </c>
      <c r="C1290" s="25">
        <v>0</v>
      </c>
    </row>
    <row r="1291" spans="1:3" ht="16.95" customHeight="1">
      <c r="A1291" s="24">
        <v>2200512</v>
      </c>
      <c r="B1291" s="24" t="s">
        <v>1756</v>
      </c>
      <c r="C1291" s="25">
        <v>0</v>
      </c>
    </row>
    <row r="1292" spans="1:3" ht="16.95" customHeight="1">
      <c r="A1292" s="24">
        <v>2200513</v>
      </c>
      <c r="B1292" s="24" t="s">
        <v>1757</v>
      </c>
      <c r="C1292" s="25">
        <v>0</v>
      </c>
    </row>
    <row r="1293" spans="1:3" ht="16.95" customHeight="1">
      <c r="A1293" s="24">
        <v>2200514</v>
      </c>
      <c r="B1293" s="24" t="s">
        <v>1758</v>
      </c>
      <c r="C1293" s="25">
        <v>0</v>
      </c>
    </row>
    <row r="1294" spans="1:3" ht="16.95" customHeight="1">
      <c r="A1294" s="24">
        <v>2200599</v>
      </c>
      <c r="B1294" s="24" t="s">
        <v>1759</v>
      </c>
      <c r="C1294" s="25">
        <v>0</v>
      </c>
    </row>
    <row r="1295" spans="1:3" ht="16.95" customHeight="1">
      <c r="A1295" s="24">
        <v>22099</v>
      </c>
      <c r="B1295" s="33" t="s">
        <v>1760</v>
      </c>
      <c r="C1295" s="19">
        <f>C1296</f>
        <v>0</v>
      </c>
    </row>
    <row r="1296" spans="1:3" ht="16.95" customHeight="1">
      <c r="A1296" s="24">
        <v>2209901</v>
      </c>
      <c r="B1296" s="24" t="s">
        <v>1761</v>
      </c>
      <c r="C1296" s="25">
        <v>0</v>
      </c>
    </row>
    <row r="1297" spans="1:3" ht="16.95" customHeight="1">
      <c r="A1297" s="24">
        <v>221</v>
      </c>
      <c r="B1297" s="33" t="s">
        <v>1762</v>
      </c>
      <c r="C1297" s="19">
        <f>SUM(C1298,C1307,C1311)</f>
        <v>2732</v>
      </c>
    </row>
    <row r="1298" spans="1:3" ht="16.95" customHeight="1">
      <c r="A1298" s="24">
        <v>22101</v>
      </c>
      <c r="B1298" s="33" t="s">
        <v>1763</v>
      </c>
      <c r="C1298" s="19">
        <f>SUM(C1299:C1306)</f>
        <v>123</v>
      </c>
    </row>
    <row r="1299" spans="1:3" ht="16.95" customHeight="1">
      <c r="A1299" s="24">
        <v>2210101</v>
      </c>
      <c r="B1299" s="24" t="s">
        <v>1764</v>
      </c>
      <c r="C1299" s="25">
        <v>0</v>
      </c>
    </row>
    <row r="1300" spans="1:3" ht="16.95" customHeight="1">
      <c r="A1300" s="24">
        <v>2210102</v>
      </c>
      <c r="B1300" s="24" t="s">
        <v>1765</v>
      </c>
      <c r="C1300" s="25">
        <v>0</v>
      </c>
    </row>
    <row r="1301" spans="1:3" ht="16.95" customHeight="1">
      <c r="A1301" s="24">
        <v>2210103</v>
      </c>
      <c r="B1301" s="24" t="s">
        <v>1766</v>
      </c>
      <c r="C1301" s="25">
        <v>0</v>
      </c>
    </row>
    <row r="1302" spans="1:3" ht="16.95" customHeight="1">
      <c r="A1302" s="24">
        <v>2210104</v>
      </c>
      <c r="B1302" s="24" t="s">
        <v>1767</v>
      </c>
      <c r="C1302" s="25">
        <v>0</v>
      </c>
    </row>
    <row r="1303" spans="1:3" ht="16.95" customHeight="1">
      <c r="A1303" s="24">
        <v>2210105</v>
      </c>
      <c r="B1303" s="24" t="s">
        <v>1768</v>
      </c>
      <c r="C1303" s="25">
        <v>22</v>
      </c>
    </row>
    <row r="1304" spans="1:3" ht="16.95" customHeight="1">
      <c r="A1304" s="24">
        <v>2210106</v>
      </c>
      <c r="B1304" s="24" t="s">
        <v>1769</v>
      </c>
      <c r="C1304" s="25">
        <v>0</v>
      </c>
    </row>
    <row r="1305" spans="1:3" ht="16.95" customHeight="1">
      <c r="A1305" s="24">
        <v>2210107</v>
      </c>
      <c r="B1305" s="24" t="s">
        <v>1770</v>
      </c>
      <c r="C1305" s="25">
        <v>0</v>
      </c>
    </row>
    <row r="1306" spans="1:3" ht="16.95" customHeight="1">
      <c r="A1306" s="24">
        <v>2210199</v>
      </c>
      <c r="B1306" s="24" t="s">
        <v>1771</v>
      </c>
      <c r="C1306" s="25">
        <v>101</v>
      </c>
    </row>
    <row r="1307" spans="1:3" ht="16.95" customHeight="1">
      <c r="A1307" s="24">
        <v>22102</v>
      </c>
      <c r="B1307" s="33" t="s">
        <v>1772</v>
      </c>
      <c r="C1307" s="19">
        <f>SUM(C1308:C1310)</f>
        <v>2609</v>
      </c>
    </row>
    <row r="1308" spans="1:3" ht="16.95" customHeight="1">
      <c r="A1308" s="24">
        <v>2210201</v>
      </c>
      <c r="B1308" s="24" t="s">
        <v>1773</v>
      </c>
      <c r="C1308" s="25">
        <v>2609</v>
      </c>
    </row>
    <row r="1309" spans="1:3" ht="16.95" customHeight="1">
      <c r="A1309" s="24">
        <v>2210202</v>
      </c>
      <c r="B1309" s="24" t="s">
        <v>1774</v>
      </c>
      <c r="C1309" s="25">
        <v>0</v>
      </c>
    </row>
    <row r="1310" spans="1:3" ht="16.95" customHeight="1">
      <c r="A1310" s="24">
        <v>2210203</v>
      </c>
      <c r="B1310" s="24" t="s">
        <v>1775</v>
      </c>
      <c r="C1310" s="25">
        <v>0</v>
      </c>
    </row>
    <row r="1311" spans="1:3" ht="16.95" customHeight="1">
      <c r="A1311" s="24">
        <v>22103</v>
      </c>
      <c r="B1311" s="33" t="s">
        <v>1776</v>
      </c>
      <c r="C1311" s="19">
        <f>SUM(C1312:C1314)</f>
        <v>0</v>
      </c>
    </row>
    <row r="1312" spans="1:3" ht="16.95" customHeight="1">
      <c r="A1312" s="24">
        <v>2210301</v>
      </c>
      <c r="B1312" s="24" t="s">
        <v>1777</v>
      </c>
      <c r="C1312" s="25">
        <v>0</v>
      </c>
    </row>
    <row r="1313" spans="1:3" ht="16.95" customHeight="1">
      <c r="A1313" s="24">
        <v>2210302</v>
      </c>
      <c r="B1313" s="24" t="s">
        <v>1778</v>
      </c>
      <c r="C1313" s="25">
        <v>0</v>
      </c>
    </row>
    <row r="1314" spans="1:3" ht="16.95" customHeight="1">
      <c r="A1314" s="24">
        <v>2210399</v>
      </c>
      <c r="B1314" s="24" t="s">
        <v>1779</v>
      </c>
      <c r="C1314" s="25">
        <v>0</v>
      </c>
    </row>
    <row r="1315" spans="1:3" ht="16.95" customHeight="1">
      <c r="A1315" s="24">
        <v>222</v>
      </c>
      <c r="B1315" s="33" t="s">
        <v>1780</v>
      </c>
      <c r="C1315" s="19">
        <f>SUM(C1316,C1331,C1345,C1350,C1356)</f>
        <v>1718</v>
      </c>
    </row>
    <row r="1316" spans="1:3" ht="16.95" customHeight="1">
      <c r="A1316" s="24">
        <v>22201</v>
      </c>
      <c r="B1316" s="33" t="s">
        <v>1781</v>
      </c>
      <c r="C1316" s="19">
        <f>SUM(C1317:C1330)</f>
        <v>560</v>
      </c>
    </row>
    <row r="1317" spans="1:3" ht="16.95" customHeight="1">
      <c r="A1317" s="24">
        <v>2220101</v>
      </c>
      <c r="B1317" s="24" t="s">
        <v>762</v>
      </c>
      <c r="C1317" s="25">
        <v>0</v>
      </c>
    </row>
    <row r="1318" spans="1:3" ht="16.95" customHeight="1">
      <c r="A1318" s="24">
        <v>2220102</v>
      </c>
      <c r="B1318" s="24" t="s">
        <v>763</v>
      </c>
      <c r="C1318" s="25">
        <v>0</v>
      </c>
    </row>
    <row r="1319" spans="1:3" ht="16.95" customHeight="1">
      <c r="A1319" s="24">
        <v>2220103</v>
      </c>
      <c r="B1319" s="24" t="s">
        <v>764</v>
      </c>
      <c r="C1319" s="25">
        <v>0</v>
      </c>
    </row>
    <row r="1320" spans="1:3" ht="16.95" customHeight="1">
      <c r="A1320" s="24">
        <v>2220104</v>
      </c>
      <c r="B1320" s="24" t="s">
        <v>1782</v>
      </c>
      <c r="C1320" s="25">
        <v>0</v>
      </c>
    </row>
    <row r="1321" spans="1:3" ht="16.95" customHeight="1">
      <c r="A1321" s="24">
        <v>2220105</v>
      </c>
      <c r="B1321" s="24" t="s">
        <v>1783</v>
      </c>
      <c r="C1321" s="25">
        <v>0</v>
      </c>
    </row>
    <row r="1322" spans="1:3" ht="16.95" customHeight="1">
      <c r="A1322" s="24">
        <v>2220106</v>
      </c>
      <c r="B1322" s="24" t="s">
        <v>1784</v>
      </c>
      <c r="C1322" s="25">
        <v>0</v>
      </c>
    </row>
    <row r="1323" spans="1:3" ht="16.95" customHeight="1">
      <c r="A1323" s="24">
        <v>2220107</v>
      </c>
      <c r="B1323" s="24" t="s">
        <v>1785</v>
      </c>
      <c r="C1323" s="25">
        <v>0</v>
      </c>
    </row>
    <row r="1324" spans="1:3" ht="16.95" customHeight="1">
      <c r="A1324" s="24">
        <v>2220112</v>
      </c>
      <c r="B1324" s="24" t="s">
        <v>1786</v>
      </c>
      <c r="C1324" s="25">
        <v>0</v>
      </c>
    </row>
    <row r="1325" spans="1:3" ht="16.95" customHeight="1">
      <c r="A1325" s="24">
        <v>2220113</v>
      </c>
      <c r="B1325" s="24" t="s">
        <v>1787</v>
      </c>
      <c r="C1325" s="25">
        <v>20</v>
      </c>
    </row>
    <row r="1326" spans="1:3" ht="16.95" customHeight="1">
      <c r="A1326" s="24">
        <v>2220114</v>
      </c>
      <c r="B1326" s="24" t="s">
        <v>1788</v>
      </c>
      <c r="C1326" s="25">
        <v>0</v>
      </c>
    </row>
    <row r="1327" spans="1:3" ht="16.95" customHeight="1">
      <c r="A1327" s="24">
        <v>2220115</v>
      </c>
      <c r="B1327" s="24" t="s">
        <v>1789</v>
      </c>
      <c r="C1327" s="25">
        <v>0</v>
      </c>
    </row>
    <row r="1328" spans="1:3" ht="16.95" customHeight="1">
      <c r="A1328" s="24">
        <v>2220118</v>
      </c>
      <c r="B1328" s="24" t="s">
        <v>1790</v>
      </c>
      <c r="C1328" s="25">
        <v>0</v>
      </c>
    </row>
    <row r="1329" spans="1:3" ht="16.95" customHeight="1">
      <c r="A1329" s="24">
        <v>2220150</v>
      </c>
      <c r="B1329" s="24" t="s">
        <v>771</v>
      </c>
      <c r="C1329" s="25">
        <v>0</v>
      </c>
    </row>
    <row r="1330" spans="1:3" ht="16.95" customHeight="1">
      <c r="A1330" s="24">
        <v>2220199</v>
      </c>
      <c r="B1330" s="24" t="s">
        <v>1791</v>
      </c>
      <c r="C1330" s="25">
        <v>540</v>
      </c>
    </row>
    <row r="1331" spans="1:3" ht="16.95" customHeight="1">
      <c r="A1331" s="24">
        <v>22202</v>
      </c>
      <c r="B1331" s="33" t="s">
        <v>1792</v>
      </c>
      <c r="C1331" s="19">
        <f>SUM(C1332:C1344)</f>
        <v>0</v>
      </c>
    </row>
    <row r="1332" spans="1:3" ht="16.95" customHeight="1">
      <c r="A1332" s="24">
        <v>2220201</v>
      </c>
      <c r="B1332" s="24" t="s">
        <v>762</v>
      </c>
      <c r="C1332" s="25">
        <v>0</v>
      </c>
    </row>
    <row r="1333" spans="1:3" ht="16.95" customHeight="1">
      <c r="A1333" s="24">
        <v>2220202</v>
      </c>
      <c r="B1333" s="24" t="s">
        <v>763</v>
      </c>
      <c r="C1333" s="25">
        <v>0</v>
      </c>
    </row>
    <row r="1334" spans="1:3" ht="16.95" customHeight="1">
      <c r="A1334" s="24">
        <v>2220203</v>
      </c>
      <c r="B1334" s="24" t="s">
        <v>764</v>
      </c>
      <c r="C1334" s="25">
        <v>0</v>
      </c>
    </row>
    <row r="1335" spans="1:3" ht="16.95" customHeight="1">
      <c r="A1335" s="24">
        <v>2220204</v>
      </c>
      <c r="B1335" s="24" t="s">
        <v>1793</v>
      </c>
      <c r="C1335" s="25">
        <v>0</v>
      </c>
    </row>
    <row r="1336" spans="1:3" ht="16.95" customHeight="1">
      <c r="A1336" s="24">
        <v>2220205</v>
      </c>
      <c r="B1336" s="24" t="s">
        <v>1794</v>
      </c>
      <c r="C1336" s="25">
        <v>0</v>
      </c>
    </row>
    <row r="1337" spans="1:3" ht="16.95" customHeight="1">
      <c r="A1337" s="24">
        <v>2220206</v>
      </c>
      <c r="B1337" s="24" t="s">
        <v>1795</v>
      </c>
      <c r="C1337" s="25">
        <v>0</v>
      </c>
    </row>
    <row r="1338" spans="1:3" ht="16.95" customHeight="1">
      <c r="A1338" s="24">
        <v>2220207</v>
      </c>
      <c r="B1338" s="24" t="s">
        <v>1796</v>
      </c>
      <c r="C1338" s="25">
        <v>0</v>
      </c>
    </row>
    <row r="1339" spans="1:3" ht="16.95" customHeight="1">
      <c r="A1339" s="24">
        <v>2220209</v>
      </c>
      <c r="B1339" s="24" t="s">
        <v>1797</v>
      </c>
      <c r="C1339" s="25">
        <v>0</v>
      </c>
    </row>
    <row r="1340" spans="1:3" ht="16.95" customHeight="1">
      <c r="A1340" s="24">
        <v>2220210</v>
      </c>
      <c r="B1340" s="24" t="s">
        <v>1798</v>
      </c>
      <c r="C1340" s="25">
        <v>0</v>
      </c>
    </row>
    <row r="1341" spans="1:3" ht="16.95" customHeight="1">
      <c r="A1341" s="24">
        <v>2220211</v>
      </c>
      <c r="B1341" s="24" t="s">
        <v>1799</v>
      </c>
      <c r="C1341" s="25">
        <v>0</v>
      </c>
    </row>
    <row r="1342" spans="1:3" ht="16.95" customHeight="1">
      <c r="A1342" s="24">
        <v>2220212</v>
      </c>
      <c r="B1342" s="24" t="s">
        <v>1800</v>
      </c>
      <c r="C1342" s="25">
        <v>0</v>
      </c>
    </row>
    <row r="1343" spans="1:3" ht="16.95" customHeight="1">
      <c r="A1343" s="24">
        <v>2220250</v>
      </c>
      <c r="B1343" s="24" t="s">
        <v>771</v>
      </c>
      <c r="C1343" s="25">
        <v>0</v>
      </c>
    </row>
    <row r="1344" spans="1:3" ht="16.95" customHeight="1">
      <c r="A1344" s="24">
        <v>2220299</v>
      </c>
      <c r="B1344" s="24" t="s">
        <v>1801</v>
      </c>
      <c r="C1344" s="25">
        <v>0</v>
      </c>
    </row>
    <row r="1345" spans="1:3" ht="16.95" customHeight="1">
      <c r="A1345" s="24">
        <v>22203</v>
      </c>
      <c r="B1345" s="33" t="s">
        <v>1802</v>
      </c>
      <c r="C1345" s="19">
        <f>SUM(C1346:C1349)</f>
        <v>0</v>
      </c>
    </row>
    <row r="1346" spans="1:3" ht="16.95" customHeight="1">
      <c r="A1346" s="24">
        <v>2220301</v>
      </c>
      <c r="B1346" s="24" t="s">
        <v>1803</v>
      </c>
      <c r="C1346" s="25">
        <v>0</v>
      </c>
    </row>
    <row r="1347" spans="1:3" ht="16.95" customHeight="1">
      <c r="A1347" s="24">
        <v>2220303</v>
      </c>
      <c r="B1347" s="24" t="s">
        <v>1804</v>
      </c>
      <c r="C1347" s="25">
        <v>0</v>
      </c>
    </row>
    <row r="1348" spans="1:3" ht="16.95" customHeight="1">
      <c r="A1348" s="24">
        <v>2220304</v>
      </c>
      <c r="B1348" s="24" t="s">
        <v>1805</v>
      </c>
      <c r="C1348" s="25">
        <v>0</v>
      </c>
    </row>
    <row r="1349" spans="1:3" ht="16.95" customHeight="1">
      <c r="A1349" s="24">
        <v>2220399</v>
      </c>
      <c r="B1349" s="24" t="s">
        <v>1806</v>
      </c>
      <c r="C1349" s="25">
        <v>0</v>
      </c>
    </row>
    <row r="1350" spans="1:3" ht="16.95" customHeight="1">
      <c r="A1350" s="24">
        <v>22204</v>
      </c>
      <c r="B1350" s="33" t="s">
        <v>1807</v>
      </c>
      <c r="C1350" s="19">
        <f>SUM(C1351:C1355)</f>
        <v>155</v>
      </c>
    </row>
    <row r="1351" spans="1:3" ht="16.95" customHeight="1">
      <c r="A1351" s="24">
        <v>2220401</v>
      </c>
      <c r="B1351" s="24" t="s">
        <v>1808</v>
      </c>
      <c r="C1351" s="25">
        <v>155</v>
      </c>
    </row>
    <row r="1352" spans="1:3" ht="16.95" customHeight="1">
      <c r="A1352" s="24">
        <v>2220402</v>
      </c>
      <c r="B1352" s="24" t="s">
        <v>1809</v>
      </c>
      <c r="C1352" s="25">
        <v>0</v>
      </c>
    </row>
    <row r="1353" spans="1:3" ht="16.95" customHeight="1">
      <c r="A1353" s="24">
        <v>2220403</v>
      </c>
      <c r="B1353" s="24" t="s">
        <v>1810</v>
      </c>
      <c r="C1353" s="25">
        <v>0</v>
      </c>
    </row>
    <row r="1354" spans="1:3" ht="16.95" customHeight="1">
      <c r="A1354" s="24">
        <v>2220404</v>
      </c>
      <c r="B1354" s="24" t="s">
        <v>1811</v>
      </c>
      <c r="C1354" s="25">
        <v>0</v>
      </c>
    </row>
    <row r="1355" spans="1:3" ht="16.95" customHeight="1">
      <c r="A1355" s="24">
        <v>2220499</v>
      </c>
      <c r="B1355" s="24" t="s">
        <v>1812</v>
      </c>
      <c r="C1355" s="25">
        <v>0</v>
      </c>
    </row>
    <row r="1356" spans="1:3" ht="16.95" customHeight="1">
      <c r="A1356" s="24">
        <v>22205</v>
      </c>
      <c r="B1356" s="33" t="s">
        <v>1813</v>
      </c>
      <c r="C1356" s="19">
        <f>SUM(C1357:C1367)</f>
        <v>1003</v>
      </c>
    </row>
    <row r="1357" spans="1:3" ht="16.95" customHeight="1">
      <c r="A1357" s="24">
        <v>2220501</v>
      </c>
      <c r="B1357" s="24" t="s">
        <v>1814</v>
      </c>
      <c r="C1357" s="25">
        <v>0</v>
      </c>
    </row>
    <row r="1358" spans="1:3" ht="16.95" customHeight="1">
      <c r="A1358" s="24">
        <v>2220502</v>
      </c>
      <c r="B1358" s="24" t="s">
        <v>1815</v>
      </c>
      <c r="C1358" s="25">
        <v>0</v>
      </c>
    </row>
    <row r="1359" spans="1:3" ht="16.95" customHeight="1">
      <c r="A1359" s="24">
        <v>2220503</v>
      </c>
      <c r="B1359" s="24" t="s">
        <v>1816</v>
      </c>
      <c r="C1359" s="25">
        <v>0</v>
      </c>
    </row>
    <row r="1360" spans="1:3" ht="16.95" customHeight="1">
      <c r="A1360" s="24">
        <v>2220504</v>
      </c>
      <c r="B1360" s="24" t="s">
        <v>1817</v>
      </c>
      <c r="C1360" s="25">
        <v>1003</v>
      </c>
    </row>
    <row r="1361" spans="1:3" ht="16.95" customHeight="1">
      <c r="A1361" s="24">
        <v>2220505</v>
      </c>
      <c r="B1361" s="24" t="s">
        <v>1818</v>
      </c>
      <c r="C1361" s="25">
        <v>0</v>
      </c>
    </row>
    <row r="1362" spans="1:3" ht="16.95" customHeight="1">
      <c r="A1362" s="24">
        <v>2220506</v>
      </c>
      <c r="B1362" s="24" t="s">
        <v>1819</v>
      </c>
      <c r="C1362" s="25">
        <v>0</v>
      </c>
    </row>
    <row r="1363" spans="1:3" ht="16.95" customHeight="1">
      <c r="A1363" s="24">
        <v>2220507</v>
      </c>
      <c r="B1363" s="24" t="s">
        <v>1820</v>
      </c>
      <c r="C1363" s="25">
        <v>0</v>
      </c>
    </row>
    <row r="1364" spans="1:3" ht="16.95" customHeight="1">
      <c r="A1364" s="24">
        <v>2220508</v>
      </c>
      <c r="B1364" s="24" t="s">
        <v>1821</v>
      </c>
      <c r="C1364" s="25">
        <v>0</v>
      </c>
    </row>
    <row r="1365" spans="1:3" ht="16.95" customHeight="1">
      <c r="A1365" s="24">
        <v>2220509</v>
      </c>
      <c r="B1365" s="24" t="s">
        <v>1822</v>
      </c>
      <c r="C1365" s="25">
        <v>0</v>
      </c>
    </row>
    <row r="1366" spans="1:3" ht="16.95" customHeight="1">
      <c r="A1366" s="24">
        <v>2220510</v>
      </c>
      <c r="B1366" s="24" t="s">
        <v>1823</v>
      </c>
      <c r="C1366" s="25">
        <v>0</v>
      </c>
    </row>
    <row r="1367" spans="1:3" ht="16.95" customHeight="1">
      <c r="A1367" s="24">
        <v>2220599</v>
      </c>
      <c r="B1367" s="24" t="s">
        <v>1824</v>
      </c>
      <c r="C1367" s="25">
        <v>0</v>
      </c>
    </row>
    <row r="1368" spans="1:3" ht="16.95" customHeight="1">
      <c r="A1368" s="24">
        <v>229</v>
      </c>
      <c r="B1368" s="33" t="s">
        <v>1825</v>
      </c>
      <c r="C1368" s="19">
        <f>C1369</f>
        <v>2</v>
      </c>
    </row>
    <row r="1369" spans="1:3" ht="16.95" customHeight="1">
      <c r="A1369" s="24">
        <v>22999</v>
      </c>
      <c r="B1369" s="33" t="s">
        <v>1826</v>
      </c>
      <c r="C1369" s="19">
        <f>C1370</f>
        <v>2</v>
      </c>
    </row>
    <row r="1370" spans="1:3" ht="16.95" customHeight="1">
      <c r="A1370" s="24">
        <v>2299901</v>
      </c>
      <c r="B1370" s="24" t="s">
        <v>1827</v>
      </c>
      <c r="C1370" s="25">
        <v>2</v>
      </c>
    </row>
    <row r="1371" spans="1:3" ht="16.95" customHeight="1">
      <c r="A1371" s="24">
        <v>232</v>
      </c>
      <c r="B1371" s="33" t="s">
        <v>1828</v>
      </c>
      <c r="C1371" s="19">
        <f>SUM(C1372,C1373,C1374)</f>
        <v>1883</v>
      </c>
    </row>
    <row r="1372" spans="1:3" ht="16.95" customHeight="1">
      <c r="A1372" s="24">
        <v>23201</v>
      </c>
      <c r="B1372" s="33" t="s">
        <v>1829</v>
      </c>
      <c r="C1372" s="25">
        <v>0</v>
      </c>
    </row>
    <row r="1373" spans="1:3" ht="16.95" customHeight="1">
      <c r="A1373" s="24">
        <v>23202</v>
      </c>
      <c r="B1373" s="33" t="s">
        <v>1830</v>
      </c>
      <c r="C1373" s="25">
        <v>0</v>
      </c>
    </row>
    <row r="1374" spans="1:3" ht="16.95" customHeight="1">
      <c r="A1374" s="24">
        <v>23203</v>
      </c>
      <c r="B1374" s="33" t="s">
        <v>1831</v>
      </c>
      <c r="C1374" s="19">
        <f>SUM(C1375:C1378)</f>
        <v>1883</v>
      </c>
    </row>
    <row r="1375" spans="1:3" ht="17.25" customHeight="1">
      <c r="A1375" s="24">
        <v>2320301</v>
      </c>
      <c r="B1375" s="24" t="s">
        <v>1832</v>
      </c>
      <c r="C1375" s="25">
        <v>1883</v>
      </c>
    </row>
    <row r="1376" spans="1:3" ht="16.95" customHeight="1">
      <c r="A1376" s="24">
        <v>2320302</v>
      </c>
      <c r="B1376" s="24" t="s">
        <v>1833</v>
      </c>
      <c r="C1376" s="25">
        <v>0</v>
      </c>
    </row>
    <row r="1377" spans="1:3" ht="16.95" customHeight="1">
      <c r="A1377" s="24">
        <v>2320303</v>
      </c>
      <c r="B1377" s="24" t="s">
        <v>1834</v>
      </c>
      <c r="C1377" s="25">
        <v>0</v>
      </c>
    </row>
    <row r="1378" spans="1:3" ht="16.95" customHeight="1">
      <c r="A1378" s="24">
        <v>2320304</v>
      </c>
      <c r="B1378" s="24" t="s">
        <v>1835</v>
      </c>
      <c r="C1378" s="25">
        <v>0</v>
      </c>
    </row>
    <row r="1379" spans="1:3" ht="16.95" customHeight="1">
      <c r="A1379" s="24">
        <v>233</v>
      </c>
      <c r="B1379" s="33" t="s">
        <v>1836</v>
      </c>
      <c r="C1379" s="19">
        <f>C1380+C1381+C1382</f>
        <v>0</v>
      </c>
    </row>
    <row r="1380" spans="1:3" ht="16.95" customHeight="1">
      <c r="A1380" s="24">
        <v>23301</v>
      </c>
      <c r="B1380" s="33" t="s">
        <v>1837</v>
      </c>
      <c r="C1380" s="25">
        <v>0</v>
      </c>
    </row>
    <row r="1381" spans="1:3" ht="16.95" customHeight="1">
      <c r="A1381" s="24">
        <v>23302</v>
      </c>
      <c r="B1381" s="33" t="s">
        <v>1838</v>
      </c>
      <c r="C1381" s="25">
        <v>0</v>
      </c>
    </row>
    <row r="1382" spans="1:3" ht="16.95" customHeight="1">
      <c r="A1382" s="24">
        <v>23303</v>
      </c>
      <c r="B1382" s="33" t="s">
        <v>1839</v>
      </c>
      <c r="C1382" s="25">
        <v>0</v>
      </c>
    </row>
  </sheetData>
  <mergeCells count="2">
    <mergeCell ref="A1:C1"/>
    <mergeCell ref="A2:C2"/>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6.xml><?xml version="1.0" encoding="utf-8"?>
<worksheet xmlns="http://schemas.openxmlformats.org/spreadsheetml/2006/main" xmlns:r="http://schemas.openxmlformats.org/officeDocument/2006/relationships">
  <dimension ref="A1:XFA70"/>
  <sheetViews>
    <sheetView showGridLines="0" showZeros="0" topLeftCell="A2" workbookViewId="0">
      <selection activeCell="F20" sqref="F20"/>
    </sheetView>
  </sheetViews>
  <sheetFormatPr defaultColWidth="12.19921875" defaultRowHeight="15.6" customHeight="1"/>
  <cols>
    <col min="1" max="1" width="9.3984375" style="47" customWidth="1"/>
    <col min="2" max="2" width="39.09765625" style="47" customWidth="1"/>
    <col min="3" max="3" width="38.59765625" style="47" customWidth="1"/>
    <col min="4" max="253" width="12.19921875" style="47" customWidth="1"/>
    <col min="254" max="16381" width="12.19921875" style="47"/>
  </cols>
  <sheetData>
    <row r="1" spans="1:3" s="47" customFormat="1" ht="36.75" customHeight="1">
      <c r="A1" s="100" t="s">
        <v>1841</v>
      </c>
      <c r="B1" s="100"/>
      <c r="C1" s="100"/>
    </row>
    <row r="2" spans="1:3" s="47" customFormat="1" ht="16.95" customHeight="1">
      <c r="A2" s="87"/>
      <c r="B2" s="87"/>
      <c r="C2" s="88" t="s">
        <v>1842</v>
      </c>
    </row>
    <row r="3" spans="1:3" s="47" customFormat="1" ht="16.95" customHeight="1">
      <c r="A3" s="87"/>
      <c r="B3" s="87"/>
      <c r="C3" s="88" t="s">
        <v>21</v>
      </c>
    </row>
    <row r="4" spans="1:3" s="47" customFormat="1" ht="16.95" customHeight="1">
      <c r="A4" s="101" t="s">
        <v>22</v>
      </c>
      <c r="B4" s="101" t="s">
        <v>23</v>
      </c>
      <c r="C4" s="16"/>
    </row>
    <row r="5" spans="1:3" s="47" customFormat="1" ht="21" customHeight="1">
      <c r="A5" s="102"/>
      <c r="B5" s="102"/>
      <c r="C5" s="34" t="s">
        <v>1843</v>
      </c>
    </row>
    <row r="6" spans="1:3" s="47" customFormat="1" ht="16.95" customHeight="1">
      <c r="A6" s="33"/>
      <c r="B6" s="16" t="s">
        <v>759</v>
      </c>
      <c r="C6" s="19">
        <f>SUM(C7,C12,C23,C31,C38,C42,C45,C49,C52,C58,C61,C66)</f>
        <v>62433</v>
      </c>
    </row>
    <row r="7" spans="1:3" s="47" customFormat="1" ht="16.95" customHeight="1">
      <c r="A7" s="24">
        <v>501</v>
      </c>
      <c r="B7" s="18" t="s">
        <v>1844</v>
      </c>
      <c r="C7" s="19">
        <f>SUM(C8:C11)</f>
        <v>13973</v>
      </c>
    </row>
    <row r="8" spans="1:3" s="47" customFormat="1" ht="16.95" customHeight="1">
      <c r="A8" s="24">
        <v>50101</v>
      </c>
      <c r="B8" s="21" t="s">
        <v>1845</v>
      </c>
      <c r="C8" s="20">
        <v>10465</v>
      </c>
    </row>
    <row r="9" spans="1:3" s="47" customFormat="1" ht="16.95" customHeight="1">
      <c r="A9" s="24">
        <v>50102</v>
      </c>
      <c r="B9" s="21" t="s">
        <v>1846</v>
      </c>
      <c r="C9" s="20">
        <v>2426</v>
      </c>
    </row>
    <row r="10" spans="1:3" s="47" customFormat="1" ht="16.95" customHeight="1">
      <c r="A10" s="24">
        <v>50103</v>
      </c>
      <c r="B10" s="21" t="s">
        <v>1847</v>
      </c>
      <c r="C10" s="20">
        <v>729</v>
      </c>
    </row>
    <row r="11" spans="1:3" s="47" customFormat="1" ht="16.95" customHeight="1">
      <c r="A11" s="24">
        <v>50199</v>
      </c>
      <c r="B11" s="21" t="s">
        <v>1848</v>
      </c>
      <c r="C11" s="20">
        <v>353</v>
      </c>
    </row>
    <row r="12" spans="1:3" s="47" customFormat="1" ht="16.95" customHeight="1">
      <c r="A12" s="24">
        <v>502</v>
      </c>
      <c r="B12" s="18" t="s">
        <v>1849</v>
      </c>
      <c r="C12" s="19">
        <f>SUM(C13:C22)</f>
        <v>1933</v>
      </c>
    </row>
    <row r="13" spans="1:3" s="47" customFormat="1" ht="16.95" customHeight="1">
      <c r="A13" s="24">
        <v>50201</v>
      </c>
      <c r="B13" s="21" t="s">
        <v>1850</v>
      </c>
      <c r="C13" s="20">
        <v>1695</v>
      </c>
    </row>
    <row r="14" spans="1:3" s="47" customFormat="1" ht="16.95" customHeight="1">
      <c r="A14" s="24">
        <v>50202</v>
      </c>
      <c r="B14" s="21" t="s">
        <v>1851</v>
      </c>
      <c r="C14" s="20">
        <v>0</v>
      </c>
    </row>
    <row r="15" spans="1:3" s="47" customFormat="1" ht="16.95" customHeight="1">
      <c r="A15" s="24">
        <v>50203</v>
      </c>
      <c r="B15" s="21" t="s">
        <v>1852</v>
      </c>
      <c r="C15" s="20">
        <v>1</v>
      </c>
    </row>
    <row r="16" spans="1:3" s="47" customFormat="1" ht="16.95" customHeight="1">
      <c r="A16" s="24">
        <v>50204</v>
      </c>
      <c r="B16" s="21" t="s">
        <v>1853</v>
      </c>
      <c r="C16" s="20">
        <v>0</v>
      </c>
    </row>
    <row r="17" spans="1:3" s="47" customFormat="1" ht="16.95" customHeight="1">
      <c r="A17" s="24">
        <v>50205</v>
      </c>
      <c r="B17" s="21" t="s">
        <v>1854</v>
      </c>
      <c r="C17" s="20">
        <v>39</v>
      </c>
    </row>
    <row r="18" spans="1:3" s="47" customFormat="1" ht="16.95" customHeight="1">
      <c r="A18" s="24">
        <v>50206</v>
      </c>
      <c r="B18" s="21" t="s">
        <v>1855</v>
      </c>
      <c r="C18" s="20">
        <v>4</v>
      </c>
    </row>
    <row r="19" spans="1:3" s="47" customFormat="1" ht="16.95" customHeight="1">
      <c r="A19" s="24">
        <v>50207</v>
      </c>
      <c r="B19" s="21" t="s">
        <v>1856</v>
      </c>
      <c r="C19" s="20">
        <v>0</v>
      </c>
    </row>
    <row r="20" spans="1:3" s="47" customFormat="1" ht="16.95" customHeight="1">
      <c r="A20" s="24">
        <v>50208</v>
      </c>
      <c r="B20" s="21" t="s">
        <v>1857</v>
      </c>
      <c r="C20" s="20">
        <v>165</v>
      </c>
    </row>
    <row r="21" spans="1:3" s="47" customFormat="1" ht="16.95" customHeight="1">
      <c r="A21" s="24">
        <v>50209</v>
      </c>
      <c r="B21" s="21" t="s">
        <v>1858</v>
      </c>
      <c r="C21" s="20">
        <v>7</v>
      </c>
    </row>
    <row r="22" spans="1:3" s="47" customFormat="1" ht="16.95" customHeight="1">
      <c r="A22" s="24">
        <v>50299</v>
      </c>
      <c r="B22" s="21" t="s">
        <v>1859</v>
      </c>
      <c r="C22" s="20">
        <v>22</v>
      </c>
    </row>
    <row r="23" spans="1:3" s="47" customFormat="1" ht="16.95" customHeight="1">
      <c r="A23" s="24">
        <v>503</v>
      </c>
      <c r="B23" s="18" t="s">
        <v>1860</v>
      </c>
      <c r="C23" s="19">
        <f>SUM(C24:C30)</f>
        <v>0</v>
      </c>
    </row>
    <row r="24" spans="1:3" s="47" customFormat="1" ht="16.95" customHeight="1">
      <c r="A24" s="24">
        <v>50301</v>
      </c>
      <c r="B24" s="21" t="s">
        <v>1861</v>
      </c>
      <c r="C24" s="20">
        <v>0</v>
      </c>
    </row>
    <row r="25" spans="1:3" s="47" customFormat="1" ht="16.95" customHeight="1">
      <c r="A25" s="24">
        <v>50302</v>
      </c>
      <c r="B25" s="21" t="s">
        <v>1862</v>
      </c>
      <c r="C25" s="20">
        <v>0</v>
      </c>
    </row>
    <row r="26" spans="1:3" s="47" customFormat="1" ht="16.95" customHeight="1">
      <c r="A26" s="24">
        <v>50303</v>
      </c>
      <c r="B26" s="21" t="s">
        <v>1863</v>
      </c>
      <c r="C26" s="20">
        <v>0</v>
      </c>
    </row>
    <row r="27" spans="1:3" s="47" customFormat="1" ht="16.95" customHeight="1">
      <c r="A27" s="24">
        <v>50305</v>
      </c>
      <c r="B27" s="21" t="s">
        <v>1864</v>
      </c>
      <c r="C27" s="20">
        <v>0</v>
      </c>
    </row>
    <row r="28" spans="1:3" s="47" customFormat="1" ht="16.95" customHeight="1">
      <c r="A28" s="24">
        <v>50306</v>
      </c>
      <c r="B28" s="21" t="s">
        <v>1865</v>
      </c>
      <c r="C28" s="20">
        <v>0</v>
      </c>
    </row>
    <row r="29" spans="1:3" s="47" customFormat="1" ht="16.95" customHeight="1">
      <c r="A29" s="24">
        <v>50307</v>
      </c>
      <c r="B29" s="21" t="s">
        <v>1866</v>
      </c>
      <c r="C29" s="20">
        <v>0</v>
      </c>
    </row>
    <row r="30" spans="1:3" s="47" customFormat="1" ht="16.95" customHeight="1">
      <c r="A30" s="24">
        <v>50399</v>
      </c>
      <c r="B30" s="21" t="s">
        <v>1867</v>
      </c>
      <c r="C30" s="20">
        <v>0</v>
      </c>
    </row>
    <row r="31" spans="1:3" s="47" customFormat="1" ht="16.95" customHeight="1">
      <c r="A31" s="24">
        <v>504</v>
      </c>
      <c r="B31" s="18" t="s">
        <v>1868</v>
      </c>
      <c r="C31" s="19">
        <f>SUM(C32:C37)</f>
        <v>0</v>
      </c>
    </row>
    <row r="32" spans="1:3" s="47" customFormat="1" ht="16.95" customHeight="1">
      <c r="A32" s="24">
        <v>50401</v>
      </c>
      <c r="B32" s="21" t="s">
        <v>1861</v>
      </c>
      <c r="C32" s="20">
        <v>0</v>
      </c>
    </row>
    <row r="33" spans="1:3" s="47" customFormat="1" ht="16.95" customHeight="1">
      <c r="A33" s="24">
        <v>50402</v>
      </c>
      <c r="B33" s="21" t="s">
        <v>1862</v>
      </c>
      <c r="C33" s="20">
        <v>0</v>
      </c>
    </row>
    <row r="34" spans="1:3" s="47" customFormat="1" ht="16.95" customHeight="1">
      <c r="A34" s="24">
        <v>50403</v>
      </c>
      <c r="B34" s="21" t="s">
        <v>1863</v>
      </c>
      <c r="C34" s="20">
        <v>0</v>
      </c>
    </row>
    <row r="35" spans="1:3" s="47" customFormat="1" ht="16.95" customHeight="1">
      <c r="A35" s="24">
        <v>50404</v>
      </c>
      <c r="B35" s="21" t="s">
        <v>1865</v>
      </c>
      <c r="C35" s="20">
        <v>0</v>
      </c>
    </row>
    <row r="36" spans="1:3" s="47" customFormat="1" ht="16.95" customHeight="1">
      <c r="A36" s="24">
        <v>50405</v>
      </c>
      <c r="B36" s="21" t="s">
        <v>1866</v>
      </c>
      <c r="C36" s="20">
        <v>0</v>
      </c>
    </row>
    <row r="37" spans="1:3" s="47" customFormat="1" ht="16.95" customHeight="1">
      <c r="A37" s="24">
        <v>50499</v>
      </c>
      <c r="B37" s="21" t="s">
        <v>1867</v>
      </c>
      <c r="C37" s="20">
        <v>0</v>
      </c>
    </row>
    <row r="38" spans="1:3" s="47" customFormat="1" ht="16.95" customHeight="1">
      <c r="A38" s="24">
        <v>505</v>
      </c>
      <c r="B38" s="18" t="s">
        <v>1869</v>
      </c>
      <c r="C38" s="19">
        <f>SUM(C39:C41)</f>
        <v>44564</v>
      </c>
    </row>
    <row r="39" spans="1:3" s="47" customFormat="1" ht="16.95" customHeight="1">
      <c r="A39" s="24">
        <v>50501</v>
      </c>
      <c r="B39" s="21" t="s">
        <v>1870</v>
      </c>
      <c r="C39" s="20">
        <v>43258</v>
      </c>
    </row>
    <row r="40" spans="1:3" s="47" customFormat="1" ht="16.95" customHeight="1">
      <c r="A40" s="24">
        <v>50502</v>
      </c>
      <c r="B40" s="21" t="s">
        <v>1871</v>
      </c>
      <c r="C40" s="20">
        <v>1306</v>
      </c>
    </row>
    <row r="41" spans="1:3" s="47" customFormat="1" ht="16.95" customHeight="1">
      <c r="A41" s="24">
        <v>50599</v>
      </c>
      <c r="B41" s="21" t="s">
        <v>1872</v>
      </c>
      <c r="C41" s="20">
        <v>0</v>
      </c>
    </row>
    <row r="42" spans="1:3" s="47" customFormat="1" ht="16.95" customHeight="1">
      <c r="A42" s="24">
        <v>506</v>
      </c>
      <c r="B42" s="18" t="s">
        <v>1873</v>
      </c>
      <c r="C42" s="19">
        <f>SUM(C43:C44)</f>
        <v>66</v>
      </c>
    </row>
    <row r="43" spans="1:3" s="47" customFormat="1" ht="16.95" customHeight="1">
      <c r="A43" s="24">
        <v>50601</v>
      </c>
      <c r="B43" s="21" t="s">
        <v>1874</v>
      </c>
      <c r="C43" s="20">
        <v>66</v>
      </c>
    </row>
    <row r="44" spans="1:3" s="47" customFormat="1" ht="16.95" customHeight="1">
      <c r="A44" s="24">
        <v>50602</v>
      </c>
      <c r="B44" s="21" t="s">
        <v>1875</v>
      </c>
      <c r="C44" s="20">
        <v>0</v>
      </c>
    </row>
    <row r="45" spans="1:3" s="47" customFormat="1" ht="16.95" customHeight="1">
      <c r="A45" s="24">
        <v>507</v>
      </c>
      <c r="B45" s="18" t="s">
        <v>1876</v>
      </c>
      <c r="C45" s="19">
        <f>SUM(C46:C48)</f>
        <v>0</v>
      </c>
    </row>
    <row r="46" spans="1:3" s="47" customFormat="1" ht="16.95" customHeight="1">
      <c r="A46" s="24">
        <v>50701</v>
      </c>
      <c r="B46" s="21" t="s">
        <v>1877</v>
      </c>
      <c r="C46" s="20">
        <v>0</v>
      </c>
    </row>
    <row r="47" spans="1:3" s="47" customFormat="1" ht="16.95" customHeight="1">
      <c r="A47" s="24">
        <v>50702</v>
      </c>
      <c r="B47" s="21" t="s">
        <v>1878</v>
      </c>
      <c r="C47" s="20">
        <v>0</v>
      </c>
    </row>
    <row r="48" spans="1:3" s="47" customFormat="1" ht="16.95" customHeight="1">
      <c r="A48" s="24">
        <v>50799</v>
      </c>
      <c r="B48" s="21" t="s">
        <v>1879</v>
      </c>
      <c r="C48" s="20">
        <v>0</v>
      </c>
    </row>
    <row r="49" spans="1:3" s="47" customFormat="1" ht="16.95" customHeight="1">
      <c r="A49" s="24">
        <v>508</v>
      </c>
      <c r="B49" s="18" t="s">
        <v>1880</v>
      </c>
      <c r="C49" s="19">
        <f>SUM(C50:C51)</f>
        <v>0</v>
      </c>
    </row>
    <row r="50" spans="1:3" s="47" customFormat="1" ht="16.95" customHeight="1">
      <c r="A50" s="24">
        <v>50801</v>
      </c>
      <c r="B50" s="21" t="s">
        <v>1881</v>
      </c>
      <c r="C50" s="20">
        <v>0</v>
      </c>
    </row>
    <row r="51" spans="1:3" s="47" customFormat="1" ht="16.95" customHeight="1">
      <c r="A51" s="24">
        <v>50802</v>
      </c>
      <c r="B51" s="21" t="s">
        <v>1882</v>
      </c>
      <c r="C51" s="20">
        <v>0</v>
      </c>
    </row>
    <row r="52" spans="1:3" s="47" customFormat="1" ht="16.95" customHeight="1">
      <c r="A52" s="24">
        <v>509</v>
      </c>
      <c r="B52" s="18" t="s">
        <v>1883</v>
      </c>
      <c r="C52" s="19">
        <f>SUM(C53:C57)</f>
        <v>1897</v>
      </c>
    </row>
    <row r="53" spans="1:3" s="47" customFormat="1" ht="16.95" customHeight="1">
      <c r="A53" s="24">
        <v>50901</v>
      </c>
      <c r="B53" s="21" t="s">
        <v>1884</v>
      </c>
      <c r="C53" s="20">
        <v>525</v>
      </c>
    </row>
    <row r="54" spans="1:3" s="47" customFormat="1" ht="16.95" customHeight="1">
      <c r="A54" s="24">
        <v>50902</v>
      </c>
      <c r="B54" s="21" t="s">
        <v>1885</v>
      </c>
      <c r="C54" s="20">
        <v>18</v>
      </c>
    </row>
    <row r="55" spans="1:3" s="47" customFormat="1" ht="16.95" customHeight="1">
      <c r="A55" s="24">
        <v>50903</v>
      </c>
      <c r="B55" s="21" t="s">
        <v>1886</v>
      </c>
      <c r="C55" s="20">
        <v>0</v>
      </c>
    </row>
    <row r="56" spans="1:3" s="47" customFormat="1" ht="16.95" customHeight="1">
      <c r="A56" s="24">
        <v>50905</v>
      </c>
      <c r="B56" s="21" t="s">
        <v>1887</v>
      </c>
      <c r="C56" s="20">
        <v>1340</v>
      </c>
    </row>
    <row r="57" spans="1:3" s="47" customFormat="1" ht="16.95" customHeight="1">
      <c r="A57" s="24">
        <v>50999</v>
      </c>
      <c r="B57" s="21" t="s">
        <v>1888</v>
      </c>
      <c r="C57" s="20">
        <v>14</v>
      </c>
    </row>
    <row r="58" spans="1:3" s="47" customFormat="1" ht="16.95" customHeight="1">
      <c r="A58" s="24">
        <v>510</v>
      </c>
      <c r="B58" s="18" t="s">
        <v>1889</v>
      </c>
      <c r="C58" s="19">
        <f>SUM(C59:C60)</f>
        <v>0</v>
      </c>
    </row>
    <row r="59" spans="1:3" s="47" customFormat="1" ht="16.95" customHeight="1">
      <c r="A59" s="24">
        <v>51002</v>
      </c>
      <c r="B59" s="21" t="s">
        <v>1890</v>
      </c>
      <c r="C59" s="20">
        <v>0</v>
      </c>
    </row>
    <row r="60" spans="1:3" s="47" customFormat="1" ht="16.95" customHeight="1">
      <c r="A60" s="24">
        <v>51003</v>
      </c>
      <c r="B60" s="21" t="s">
        <v>1192</v>
      </c>
      <c r="C60" s="20">
        <v>0</v>
      </c>
    </row>
    <row r="61" spans="1:3" s="47" customFormat="1" ht="16.95" customHeight="1">
      <c r="A61" s="24">
        <v>511</v>
      </c>
      <c r="B61" s="18" t="s">
        <v>1891</v>
      </c>
      <c r="C61" s="19">
        <f>SUM(C62:C65)</f>
        <v>0</v>
      </c>
    </row>
    <row r="62" spans="1:3" s="47" customFormat="1" ht="16.95" customHeight="1">
      <c r="A62" s="24">
        <v>51101</v>
      </c>
      <c r="B62" s="21" t="s">
        <v>1892</v>
      </c>
      <c r="C62" s="20">
        <v>0</v>
      </c>
    </row>
    <row r="63" spans="1:3" s="47" customFormat="1" ht="16.95" customHeight="1">
      <c r="A63" s="24">
        <v>51102</v>
      </c>
      <c r="B63" s="21" t="s">
        <v>1893</v>
      </c>
      <c r="C63" s="20">
        <v>0</v>
      </c>
    </row>
    <row r="64" spans="1:3" s="47" customFormat="1" ht="16.95" customHeight="1">
      <c r="A64" s="24">
        <v>51103</v>
      </c>
      <c r="B64" s="21" t="s">
        <v>1894</v>
      </c>
      <c r="C64" s="20">
        <v>0</v>
      </c>
    </row>
    <row r="65" spans="1:3" s="47" customFormat="1" ht="16.95" customHeight="1">
      <c r="A65" s="24">
        <v>51104</v>
      </c>
      <c r="B65" s="21" t="s">
        <v>1895</v>
      </c>
      <c r="C65" s="20">
        <v>0</v>
      </c>
    </row>
    <row r="66" spans="1:3" s="47" customFormat="1" ht="16.95" customHeight="1">
      <c r="A66" s="24">
        <v>599</v>
      </c>
      <c r="B66" s="18" t="s">
        <v>1896</v>
      </c>
      <c r="C66" s="19">
        <f>SUM(C67:C70)</f>
        <v>0</v>
      </c>
    </row>
    <row r="67" spans="1:3" s="47" customFormat="1" ht="16.95" customHeight="1">
      <c r="A67" s="24">
        <v>59906</v>
      </c>
      <c r="B67" s="21" t="s">
        <v>1897</v>
      </c>
      <c r="C67" s="20">
        <v>0</v>
      </c>
    </row>
    <row r="68" spans="1:3" s="47" customFormat="1" ht="16.95" customHeight="1">
      <c r="A68" s="24">
        <v>59907</v>
      </c>
      <c r="B68" s="21" t="s">
        <v>1898</v>
      </c>
      <c r="C68" s="20">
        <v>0</v>
      </c>
    </row>
    <row r="69" spans="1:3" s="47" customFormat="1" ht="16.95" customHeight="1">
      <c r="A69" s="24">
        <v>59908</v>
      </c>
      <c r="B69" s="21" t="s">
        <v>1899</v>
      </c>
      <c r="C69" s="20">
        <v>0</v>
      </c>
    </row>
    <row r="70" spans="1:3" s="47" customFormat="1" ht="16.95" customHeight="1">
      <c r="A70" s="24">
        <v>59999</v>
      </c>
      <c r="B70" s="21" t="s">
        <v>1700</v>
      </c>
      <c r="C70" s="20">
        <v>0</v>
      </c>
    </row>
  </sheetData>
  <mergeCells count="3">
    <mergeCell ref="A1:C1"/>
    <mergeCell ref="A4:A5"/>
    <mergeCell ref="B4:B5"/>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7.xml><?xml version="1.0" encoding="utf-8"?>
<worksheet xmlns="http://schemas.openxmlformats.org/spreadsheetml/2006/main" xmlns:r="http://schemas.openxmlformats.org/officeDocument/2006/relationships">
  <dimension ref="A1:L40"/>
  <sheetViews>
    <sheetView showGridLines="0" showZeros="0" topLeftCell="A16" workbookViewId="0">
      <selection activeCell="N33" sqref="N33"/>
    </sheetView>
  </sheetViews>
  <sheetFormatPr defaultColWidth="12.09765625" defaultRowHeight="16.95" customHeight="1"/>
  <cols>
    <col min="1" max="1" width="41.69921875" style="73" customWidth="1"/>
    <col min="2" max="2" width="9.09765625" style="73" customWidth="1"/>
    <col min="3" max="12" width="8.19921875" customWidth="1"/>
  </cols>
  <sheetData>
    <row r="1" spans="1:12" ht="33.9" customHeight="1">
      <c r="A1" s="98" t="s">
        <v>1900</v>
      </c>
      <c r="B1" s="98"/>
      <c r="C1" s="98"/>
      <c r="D1" s="98"/>
      <c r="E1" s="98"/>
      <c r="F1" s="98"/>
      <c r="G1" s="98"/>
      <c r="H1" s="98"/>
      <c r="I1" s="98"/>
      <c r="J1" s="98"/>
      <c r="K1" s="98"/>
      <c r="L1" s="98"/>
    </row>
    <row r="2" spans="1:12" ht="17.100000000000001" customHeight="1">
      <c r="A2" s="99"/>
      <c r="B2" s="99"/>
      <c r="K2" t="s">
        <v>758</v>
      </c>
    </row>
    <row r="3" spans="1:12" ht="17.100000000000001" customHeight="1">
      <c r="A3" s="104" t="s">
        <v>1901</v>
      </c>
      <c r="B3" s="104" t="s">
        <v>1902</v>
      </c>
      <c r="C3" s="105" t="s">
        <v>1903</v>
      </c>
      <c r="D3" s="103" t="s">
        <v>1904</v>
      </c>
      <c r="E3" s="103"/>
      <c r="F3" s="103"/>
      <c r="G3" s="103"/>
      <c r="H3" s="103"/>
      <c r="I3" s="103"/>
      <c r="J3" s="103"/>
      <c r="K3" s="103"/>
      <c r="L3" s="103"/>
    </row>
    <row r="4" spans="1:12" ht="17.100000000000001" customHeight="1">
      <c r="A4" s="104"/>
      <c r="B4" s="104"/>
      <c r="C4" s="105"/>
      <c r="D4" s="74" t="s">
        <v>1905</v>
      </c>
      <c r="E4" s="74" t="s">
        <v>1906</v>
      </c>
      <c r="F4" s="74" t="s">
        <v>1907</v>
      </c>
      <c r="G4" s="74" t="s">
        <v>1908</v>
      </c>
      <c r="H4" s="74" t="s">
        <v>1909</v>
      </c>
      <c r="I4" s="74" t="s">
        <v>1910</v>
      </c>
      <c r="J4" s="74" t="s">
        <v>1911</v>
      </c>
      <c r="K4" s="74" t="s">
        <v>1912</v>
      </c>
      <c r="L4" s="74" t="s">
        <v>1913</v>
      </c>
    </row>
    <row r="5" spans="1:12" ht="17.100000000000001" customHeight="1">
      <c r="A5" s="75" t="s">
        <v>1914</v>
      </c>
      <c r="B5" s="76">
        <f>B6+B12+B23</f>
        <v>94325</v>
      </c>
      <c r="C5" s="76">
        <f>C6+C12+C23</f>
        <v>89811</v>
      </c>
      <c r="D5" s="77">
        <f>D6+D12+D23</f>
        <v>4514</v>
      </c>
      <c r="E5" s="77">
        <f t="shared" ref="E5:L5" si="0">E6+E12+E23</f>
        <v>432</v>
      </c>
      <c r="F5" s="77">
        <f t="shared" si="0"/>
        <v>155</v>
      </c>
      <c r="G5" s="77">
        <f t="shared" si="0"/>
        <v>594</v>
      </c>
      <c r="H5" s="77">
        <f t="shared" si="0"/>
        <v>957</v>
      </c>
      <c r="I5" s="77">
        <f t="shared" si="0"/>
        <v>406</v>
      </c>
      <c r="J5" s="77">
        <f t="shared" si="0"/>
        <v>801</v>
      </c>
      <c r="K5" s="77">
        <f t="shared" si="0"/>
        <v>398</v>
      </c>
      <c r="L5" s="77">
        <f t="shared" si="0"/>
        <v>771</v>
      </c>
    </row>
    <row r="6" spans="1:12" ht="17.100000000000001" customHeight="1">
      <c r="A6" s="75" t="s">
        <v>1915</v>
      </c>
      <c r="B6" s="77">
        <f>SUM(B7:B11)</f>
        <v>4494</v>
      </c>
      <c r="C6" s="77">
        <f t="shared" ref="C6:L6" si="1">SUM(C7:C11)</f>
        <v>2789</v>
      </c>
      <c r="D6" s="78">
        <f t="shared" si="1"/>
        <v>1705</v>
      </c>
      <c r="E6" s="78">
        <f t="shared" si="1"/>
        <v>123</v>
      </c>
      <c r="F6" s="78">
        <f t="shared" si="1"/>
        <v>-92</v>
      </c>
      <c r="G6" s="78">
        <f t="shared" si="1"/>
        <v>251</v>
      </c>
      <c r="H6" s="78">
        <f t="shared" si="1"/>
        <v>619</v>
      </c>
      <c r="I6" s="78">
        <f t="shared" si="1"/>
        <v>-241</v>
      </c>
      <c r="J6" s="78">
        <f t="shared" si="1"/>
        <v>293</v>
      </c>
      <c r="K6" s="78">
        <f t="shared" si="1"/>
        <v>96</v>
      </c>
      <c r="L6" s="78">
        <f t="shared" si="1"/>
        <v>656</v>
      </c>
    </row>
    <row r="7" spans="1:12" ht="17.100000000000001" customHeight="1">
      <c r="A7" s="79" t="s">
        <v>1916</v>
      </c>
      <c r="B7" s="30">
        <v>2431</v>
      </c>
      <c r="C7" s="80">
        <v>911</v>
      </c>
      <c r="D7" s="81">
        <f t="shared" ref="D7:D14" si="2">SUM(E7:L7)</f>
        <v>1520</v>
      </c>
      <c r="E7" s="81">
        <v>84</v>
      </c>
      <c r="F7" s="81">
        <v>187</v>
      </c>
      <c r="G7" s="81">
        <v>282</v>
      </c>
      <c r="H7" s="81">
        <v>221</v>
      </c>
      <c r="I7" s="81">
        <v>556</v>
      </c>
      <c r="J7" s="81">
        <v>70</v>
      </c>
      <c r="K7" s="81">
        <v>63</v>
      </c>
      <c r="L7" s="81">
        <v>57</v>
      </c>
    </row>
    <row r="8" spans="1:12" ht="16.95" customHeight="1">
      <c r="A8" s="79" t="s">
        <v>1917</v>
      </c>
      <c r="B8" s="30">
        <v>991</v>
      </c>
      <c r="C8" s="82">
        <v>991</v>
      </c>
      <c r="D8" s="81">
        <f t="shared" si="2"/>
        <v>0</v>
      </c>
      <c r="E8" s="83"/>
      <c r="F8" s="81"/>
      <c r="G8" s="81"/>
      <c r="H8" s="81"/>
      <c r="I8" s="81"/>
      <c r="J8" s="81"/>
      <c r="K8" s="81"/>
      <c r="L8" s="81"/>
    </row>
    <row r="9" spans="1:12" ht="16.95" customHeight="1">
      <c r="A9" s="79" t="s">
        <v>1918</v>
      </c>
      <c r="B9" s="30">
        <v>4319</v>
      </c>
      <c r="C9" s="82">
        <v>2558</v>
      </c>
      <c r="D9" s="81">
        <f t="shared" si="2"/>
        <v>1761</v>
      </c>
      <c r="E9" s="83">
        <v>108</v>
      </c>
      <c r="F9" s="81">
        <v>172</v>
      </c>
      <c r="G9" s="81">
        <v>449</v>
      </c>
      <c r="H9" s="81">
        <v>319</v>
      </c>
      <c r="I9" s="81">
        <v>462</v>
      </c>
      <c r="J9" s="81">
        <v>108</v>
      </c>
      <c r="K9" s="81">
        <v>96</v>
      </c>
      <c r="L9" s="81">
        <v>47</v>
      </c>
    </row>
    <row r="10" spans="1:12" ht="16.95" customHeight="1">
      <c r="A10" s="79" t="s">
        <v>1919</v>
      </c>
      <c r="B10" s="30">
        <v>2</v>
      </c>
      <c r="C10" s="82">
        <v>2</v>
      </c>
      <c r="D10" s="81">
        <f t="shared" si="2"/>
        <v>0</v>
      </c>
      <c r="E10" s="83"/>
      <c r="F10" s="81"/>
      <c r="G10" s="81"/>
      <c r="H10" s="81"/>
      <c r="I10" s="81"/>
      <c r="J10" s="81"/>
      <c r="K10" s="81"/>
      <c r="L10" s="81"/>
    </row>
    <row r="11" spans="1:12" ht="16.95" customHeight="1">
      <c r="A11" s="79" t="s">
        <v>1920</v>
      </c>
      <c r="B11" s="30">
        <v>-3249</v>
      </c>
      <c r="C11" s="82">
        <v>-1673</v>
      </c>
      <c r="D11" s="81">
        <f t="shared" si="2"/>
        <v>-1576</v>
      </c>
      <c r="E11" s="83">
        <v>-69</v>
      </c>
      <c r="F11" s="81">
        <v>-451</v>
      </c>
      <c r="G11" s="81">
        <v>-480</v>
      </c>
      <c r="H11" s="81">
        <v>79</v>
      </c>
      <c r="I11" s="81">
        <v>-1259</v>
      </c>
      <c r="J11" s="81">
        <v>115</v>
      </c>
      <c r="K11" s="81">
        <v>-63</v>
      </c>
      <c r="L11" s="81">
        <v>552</v>
      </c>
    </row>
    <row r="12" spans="1:12" ht="16.95" customHeight="1">
      <c r="A12" s="75" t="s">
        <v>1921</v>
      </c>
      <c r="B12" s="76">
        <f>SUM(B13:B22)</f>
        <v>60767</v>
      </c>
      <c r="C12" s="76">
        <f>SUM(C13:C22)</f>
        <v>57958</v>
      </c>
      <c r="D12" s="84">
        <f t="shared" si="2"/>
        <v>2809</v>
      </c>
      <c r="E12" s="85">
        <f t="shared" ref="E12:L12" si="3">SUM(E13:E20)</f>
        <v>309</v>
      </c>
      <c r="F12" s="77">
        <f t="shared" si="3"/>
        <v>247</v>
      </c>
      <c r="G12" s="77">
        <f t="shared" si="3"/>
        <v>343</v>
      </c>
      <c r="H12" s="77">
        <f t="shared" si="3"/>
        <v>338</v>
      </c>
      <c r="I12" s="77">
        <f t="shared" si="3"/>
        <v>647</v>
      </c>
      <c r="J12" s="77">
        <f t="shared" si="3"/>
        <v>508</v>
      </c>
      <c r="K12" s="77">
        <f t="shared" si="3"/>
        <v>302</v>
      </c>
      <c r="L12" s="77">
        <f t="shared" si="3"/>
        <v>115</v>
      </c>
    </row>
    <row r="13" spans="1:12" ht="16.95" customHeight="1">
      <c r="A13" s="79" t="s">
        <v>1922</v>
      </c>
      <c r="B13" s="30">
        <v>19692</v>
      </c>
      <c r="C13" s="30">
        <v>16883</v>
      </c>
      <c r="D13" s="81">
        <f t="shared" si="2"/>
        <v>2809</v>
      </c>
      <c r="E13" s="83">
        <v>309</v>
      </c>
      <c r="F13" s="83">
        <v>247</v>
      </c>
      <c r="G13" s="83">
        <v>343</v>
      </c>
      <c r="H13" s="83">
        <v>338</v>
      </c>
      <c r="I13" s="83">
        <v>647</v>
      </c>
      <c r="J13" s="83">
        <v>508</v>
      </c>
      <c r="K13" s="83">
        <v>302</v>
      </c>
      <c r="L13" s="83">
        <v>115</v>
      </c>
    </row>
    <row r="14" spans="1:12" ht="16.95" customHeight="1">
      <c r="A14" s="79" t="s">
        <v>1923</v>
      </c>
      <c r="B14" s="30">
        <v>3177</v>
      </c>
      <c r="C14" s="30">
        <v>3177</v>
      </c>
      <c r="D14" s="81">
        <f t="shared" si="2"/>
        <v>0</v>
      </c>
      <c r="E14" s="81"/>
      <c r="F14" s="83"/>
      <c r="G14" s="83"/>
      <c r="H14" s="83"/>
      <c r="I14" s="83"/>
      <c r="J14" s="83"/>
      <c r="K14" s="83"/>
      <c r="L14" s="83"/>
    </row>
    <row r="15" spans="1:12" ht="16.95" customHeight="1">
      <c r="A15" s="79" t="s">
        <v>1924</v>
      </c>
      <c r="B15" s="30">
        <v>136</v>
      </c>
      <c r="C15" s="30">
        <v>136</v>
      </c>
      <c r="D15" s="81"/>
      <c r="E15" s="81"/>
      <c r="F15" s="81"/>
      <c r="G15" s="81"/>
      <c r="H15" s="81"/>
      <c r="I15" s="81"/>
      <c r="J15" s="81"/>
      <c r="K15" s="81"/>
      <c r="L15" s="81"/>
    </row>
    <row r="16" spans="1:12" ht="16.95" customHeight="1">
      <c r="A16" s="79" t="s">
        <v>1925</v>
      </c>
      <c r="B16" s="30">
        <v>731</v>
      </c>
      <c r="C16" s="30">
        <v>731</v>
      </c>
      <c r="D16" s="81"/>
      <c r="E16" s="83"/>
      <c r="F16" s="81"/>
      <c r="G16" s="81"/>
      <c r="H16" s="81"/>
      <c r="I16" s="81"/>
      <c r="J16" s="81"/>
      <c r="K16" s="81"/>
      <c r="L16" s="81"/>
    </row>
    <row r="17" spans="1:12" ht="16.95" customHeight="1">
      <c r="A17" s="79" t="s">
        <v>1926</v>
      </c>
      <c r="B17" s="30">
        <v>4346</v>
      </c>
      <c r="C17" s="30">
        <v>4346</v>
      </c>
      <c r="D17" s="81"/>
      <c r="E17" s="83"/>
      <c r="F17" s="81"/>
      <c r="G17" s="81"/>
      <c r="H17" s="81"/>
      <c r="I17" s="81"/>
      <c r="J17" s="81"/>
      <c r="K17" s="81"/>
      <c r="L17" s="81"/>
    </row>
    <row r="18" spans="1:12" ht="16.95" customHeight="1">
      <c r="A18" s="79" t="s">
        <v>1927</v>
      </c>
      <c r="B18" s="30">
        <v>6847</v>
      </c>
      <c r="C18" s="30">
        <v>6847</v>
      </c>
      <c r="D18" s="81"/>
      <c r="E18" s="81"/>
      <c r="F18" s="81"/>
      <c r="G18" s="81"/>
      <c r="H18" s="81"/>
      <c r="I18" s="81"/>
      <c r="J18" s="81"/>
      <c r="K18" s="81"/>
      <c r="L18" s="81"/>
    </row>
    <row r="19" spans="1:12" ht="16.95" customHeight="1">
      <c r="A19" s="79" t="s">
        <v>1928</v>
      </c>
      <c r="B19" s="30">
        <v>12780</v>
      </c>
      <c r="C19" s="30">
        <v>12780</v>
      </c>
      <c r="D19" s="81"/>
      <c r="E19" s="81"/>
      <c r="F19" s="81"/>
      <c r="G19" s="81"/>
      <c r="H19" s="81"/>
      <c r="I19" s="81"/>
      <c r="J19" s="81"/>
      <c r="K19" s="81"/>
      <c r="L19" s="81"/>
    </row>
    <row r="20" spans="1:12" ht="16.95" customHeight="1">
      <c r="A20" s="79" t="s">
        <v>1929</v>
      </c>
      <c r="B20" s="30">
        <v>1912</v>
      </c>
      <c r="C20" s="30">
        <v>1912</v>
      </c>
      <c r="D20" s="81"/>
      <c r="E20" s="81"/>
      <c r="F20" s="81"/>
      <c r="G20" s="81"/>
      <c r="H20" s="81"/>
      <c r="I20" s="81"/>
      <c r="J20" s="81"/>
      <c r="K20" s="81"/>
      <c r="L20" s="81"/>
    </row>
    <row r="21" spans="1:12" ht="16.95" customHeight="1">
      <c r="A21" s="79" t="s">
        <v>1930</v>
      </c>
      <c r="B21" s="30">
        <v>2489</v>
      </c>
      <c r="C21" s="30">
        <v>2489</v>
      </c>
      <c r="D21" s="81"/>
      <c r="E21" s="81"/>
      <c r="F21" s="81"/>
      <c r="G21" s="81"/>
      <c r="H21" s="81"/>
      <c r="I21" s="81"/>
      <c r="J21" s="81"/>
      <c r="K21" s="81"/>
      <c r="L21" s="81"/>
    </row>
    <row r="22" spans="1:12" ht="16.95" customHeight="1">
      <c r="A22" s="79" t="s">
        <v>1931</v>
      </c>
      <c r="B22" s="30">
        <v>8657</v>
      </c>
      <c r="C22" s="30">
        <v>8657</v>
      </c>
      <c r="D22" s="81"/>
      <c r="E22" s="81"/>
      <c r="F22" s="81"/>
      <c r="G22" s="81"/>
      <c r="H22" s="81"/>
      <c r="I22" s="81"/>
      <c r="J22" s="81"/>
      <c r="K22" s="81"/>
      <c r="L22" s="81"/>
    </row>
    <row r="23" spans="1:12" ht="16.95" customHeight="1">
      <c r="A23" s="75" t="s">
        <v>1932</v>
      </c>
      <c r="B23" s="76">
        <f>SUM(B24:B40)</f>
        <v>29064</v>
      </c>
      <c r="C23" s="76">
        <f>SUM(C24:C40)</f>
        <v>29064</v>
      </c>
      <c r="D23" s="81"/>
      <c r="E23" s="81"/>
      <c r="F23" s="81"/>
      <c r="G23" s="81"/>
      <c r="H23" s="81"/>
      <c r="I23" s="81"/>
      <c r="J23" s="81"/>
      <c r="K23" s="81"/>
      <c r="L23" s="81"/>
    </row>
    <row r="24" spans="1:12" ht="16.95" customHeight="1">
      <c r="A24" s="79" t="s">
        <v>1933</v>
      </c>
      <c r="B24" s="30">
        <v>83</v>
      </c>
      <c r="C24" s="30">
        <v>83</v>
      </c>
      <c r="D24" s="81"/>
      <c r="E24" s="81"/>
      <c r="F24" s="81"/>
      <c r="G24" s="81"/>
      <c r="H24" s="81"/>
      <c r="I24" s="81"/>
      <c r="J24" s="81"/>
      <c r="K24" s="81"/>
      <c r="L24" s="81"/>
    </row>
    <row r="25" spans="1:12" ht="16.95" customHeight="1">
      <c r="A25" s="79" t="s">
        <v>1934</v>
      </c>
      <c r="B25" s="30">
        <v>22</v>
      </c>
      <c r="C25" s="30">
        <v>22</v>
      </c>
      <c r="D25" s="81"/>
      <c r="E25" s="81"/>
      <c r="F25" s="81"/>
      <c r="G25" s="81"/>
      <c r="H25" s="81"/>
      <c r="I25" s="81"/>
      <c r="J25" s="81"/>
      <c r="K25" s="81"/>
      <c r="L25" s="81"/>
    </row>
    <row r="26" spans="1:12" ht="16.95" customHeight="1">
      <c r="A26" s="79" t="s">
        <v>1935</v>
      </c>
      <c r="B26" s="30">
        <v>4057</v>
      </c>
      <c r="C26" s="30">
        <v>4057</v>
      </c>
      <c r="D26" s="81"/>
      <c r="E26" s="81"/>
      <c r="F26" s="81"/>
      <c r="G26" s="81"/>
      <c r="H26" s="81"/>
      <c r="I26" s="81"/>
      <c r="J26" s="81"/>
      <c r="K26" s="81"/>
      <c r="L26" s="81"/>
    </row>
    <row r="27" spans="1:12" ht="16.95" customHeight="1">
      <c r="A27" s="79" t="s">
        <v>1936</v>
      </c>
      <c r="B27" s="30">
        <v>873</v>
      </c>
      <c r="C27" s="30">
        <v>873</v>
      </c>
      <c r="D27" s="81"/>
      <c r="E27" s="81"/>
      <c r="F27" s="81"/>
      <c r="G27" s="81"/>
      <c r="H27" s="81"/>
      <c r="I27" s="81"/>
      <c r="J27" s="81"/>
      <c r="K27" s="81"/>
      <c r="L27" s="81"/>
    </row>
    <row r="28" spans="1:12" ht="16.95" customHeight="1">
      <c r="A28" s="79" t="s">
        <v>1937</v>
      </c>
      <c r="B28" s="30">
        <v>158</v>
      </c>
      <c r="C28" s="30">
        <v>158</v>
      </c>
      <c r="D28" s="81"/>
      <c r="E28" s="81"/>
      <c r="F28" s="81"/>
      <c r="G28" s="81"/>
      <c r="H28" s="81"/>
      <c r="I28" s="81"/>
      <c r="J28" s="81"/>
      <c r="K28" s="81"/>
      <c r="L28" s="81"/>
    </row>
    <row r="29" spans="1:12" ht="16.95" customHeight="1">
      <c r="A29" s="79" t="s">
        <v>1938</v>
      </c>
      <c r="B29" s="30">
        <v>3355</v>
      </c>
      <c r="C29" s="30">
        <v>3355</v>
      </c>
      <c r="D29" s="81"/>
      <c r="E29" s="81"/>
      <c r="F29" s="81"/>
      <c r="G29" s="81"/>
      <c r="H29" s="81"/>
      <c r="I29" s="81"/>
      <c r="J29" s="81"/>
      <c r="K29" s="81"/>
      <c r="L29" s="81"/>
    </row>
    <row r="30" spans="1:12" ht="16.95" customHeight="1">
      <c r="A30" s="79" t="s">
        <v>1939</v>
      </c>
      <c r="B30" s="30">
        <v>2918</v>
      </c>
      <c r="C30" s="30">
        <v>2918</v>
      </c>
      <c r="D30" s="81"/>
      <c r="E30" s="81"/>
      <c r="F30" s="81"/>
      <c r="G30" s="81"/>
      <c r="H30" s="81"/>
      <c r="I30" s="81"/>
      <c r="J30" s="81"/>
      <c r="K30" s="81"/>
      <c r="L30" s="81"/>
    </row>
    <row r="31" spans="1:12" ht="16.95" customHeight="1">
      <c r="A31" s="79" t="s">
        <v>1940</v>
      </c>
      <c r="B31" s="30">
        <v>3310</v>
      </c>
      <c r="C31" s="30">
        <v>3310</v>
      </c>
      <c r="D31" s="86">
        <f t="shared" ref="D31:L31" si="4">SUM(D32:D40)</f>
        <v>0</v>
      </c>
      <c r="E31" s="86">
        <f t="shared" si="4"/>
        <v>0</v>
      </c>
      <c r="F31" s="86">
        <f t="shared" si="4"/>
        <v>0</v>
      </c>
      <c r="G31" s="86">
        <f t="shared" si="4"/>
        <v>0</v>
      </c>
      <c r="H31" s="86">
        <f t="shared" si="4"/>
        <v>0</v>
      </c>
      <c r="I31" s="86">
        <f t="shared" si="4"/>
        <v>0</v>
      </c>
      <c r="J31" s="86">
        <f t="shared" si="4"/>
        <v>0</v>
      </c>
      <c r="K31" s="86">
        <f t="shared" si="4"/>
        <v>0</v>
      </c>
      <c r="L31" s="86">
        <f t="shared" si="4"/>
        <v>0</v>
      </c>
    </row>
    <row r="32" spans="1:12" ht="16.95" customHeight="1">
      <c r="A32" s="79" t="s">
        <v>1941</v>
      </c>
      <c r="B32" s="30">
        <v>34</v>
      </c>
      <c r="C32" s="30">
        <v>34</v>
      </c>
      <c r="D32" s="81"/>
      <c r="E32" s="81"/>
      <c r="F32" s="81"/>
      <c r="G32" s="81"/>
      <c r="H32" s="81"/>
      <c r="I32" s="81"/>
      <c r="J32" s="81"/>
      <c r="K32" s="81"/>
      <c r="L32" s="81"/>
    </row>
    <row r="33" spans="1:12" ht="16.95" customHeight="1">
      <c r="A33" s="79" t="s">
        <v>1942</v>
      </c>
      <c r="B33" s="30">
        <v>10708</v>
      </c>
      <c r="C33" s="30">
        <v>10708</v>
      </c>
      <c r="D33" s="81"/>
      <c r="E33" s="81"/>
      <c r="F33" s="81"/>
      <c r="G33" s="81"/>
      <c r="H33" s="81"/>
      <c r="I33" s="81"/>
      <c r="J33" s="81"/>
      <c r="K33" s="81"/>
      <c r="L33" s="81"/>
    </row>
    <row r="34" spans="1:12" ht="16.95" customHeight="1">
      <c r="A34" s="79" t="s">
        <v>1943</v>
      </c>
      <c r="B34" s="30">
        <v>1681</v>
      </c>
      <c r="C34" s="30">
        <v>1681</v>
      </c>
      <c r="D34" s="81"/>
      <c r="E34" s="81"/>
      <c r="F34" s="81"/>
      <c r="G34" s="81"/>
      <c r="H34" s="81"/>
      <c r="I34" s="81"/>
      <c r="J34" s="81"/>
      <c r="K34" s="81"/>
      <c r="L34" s="81"/>
    </row>
    <row r="35" spans="1:12" ht="16.95" customHeight="1">
      <c r="A35" s="79" t="s">
        <v>1944</v>
      </c>
      <c r="B35" s="30">
        <v>215</v>
      </c>
      <c r="C35" s="30">
        <v>215</v>
      </c>
      <c r="D35" s="81"/>
      <c r="E35" s="81"/>
      <c r="F35" s="81"/>
      <c r="G35" s="81"/>
      <c r="H35" s="81"/>
      <c r="I35" s="81"/>
      <c r="J35" s="81"/>
      <c r="K35" s="81"/>
      <c r="L35" s="81"/>
    </row>
    <row r="36" spans="1:12" ht="16.95" customHeight="1">
      <c r="A36" s="79" t="s">
        <v>1945</v>
      </c>
      <c r="B36" s="30">
        <v>507</v>
      </c>
      <c r="C36" s="30">
        <v>507</v>
      </c>
      <c r="D36" s="81"/>
      <c r="E36" s="81"/>
      <c r="F36" s="81"/>
      <c r="G36" s="81"/>
      <c r="H36" s="81"/>
      <c r="I36" s="81"/>
      <c r="J36" s="81"/>
      <c r="K36" s="81"/>
      <c r="L36" s="81"/>
    </row>
    <row r="37" spans="1:12" ht="16.95" customHeight="1">
      <c r="A37" s="79" t="s">
        <v>1946</v>
      </c>
      <c r="B37" s="30">
        <v>120</v>
      </c>
      <c r="C37" s="30">
        <v>120</v>
      </c>
      <c r="D37" s="81"/>
      <c r="E37" s="81"/>
      <c r="F37" s="81"/>
      <c r="G37" s="81"/>
      <c r="H37" s="81"/>
      <c r="I37" s="81"/>
      <c r="J37" s="81"/>
      <c r="K37" s="81"/>
      <c r="L37" s="81"/>
    </row>
    <row r="38" spans="1:12" ht="17.100000000000001" customHeight="1">
      <c r="A38" s="79" t="s">
        <v>1947</v>
      </c>
      <c r="B38" s="30">
        <v>18</v>
      </c>
      <c r="C38" s="30">
        <v>18</v>
      </c>
      <c r="D38" s="81"/>
      <c r="E38" s="81"/>
      <c r="F38" s="81"/>
      <c r="G38" s="81"/>
      <c r="H38" s="81"/>
      <c r="I38" s="81"/>
      <c r="J38" s="81"/>
      <c r="K38" s="81"/>
      <c r="L38" s="81"/>
    </row>
    <row r="39" spans="1:12" ht="17.100000000000001" customHeight="1">
      <c r="A39" s="79" t="s">
        <v>1948</v>
      </c>
      <c r="B39" s="30">
        <v>1003</v>
      </c>
      <c r="C39" s="30">
        <v>1003</v>
      </c>
      <c r="D39" s="81"/>
      <c r="E39" s="81"/>
      <c r="F39" s="81"/>
      <c r="G39" s="81"/>
      <c r="H39" s="81"/>
      <c r="I39" s="81"/>
      <c r="J39" s="81"/>
      <c r="K39" s="81"/>
      <c r="L39" s="81"/>
    </row>
    <row r="40" spans="1:12" ht="17.100000000000001" customHeight="1">
      <c r="A40" s="79" t="s">
        <v>1949</v>
      </c>
      <c r="B40" s="30">
        <v>2</v>
      </c>
      <c r="C40" s="30">
        <v>2</v>
      </c>
      <c r="D40" s="81"/>
      <c r="E40" s="81"/>
      <c r="F40" s="81"/>
      <c r="G40" s="81"/>
      <c r="H40" s="81"/>
      <c r="I40" s="81"/>
      <c r="J40" s="81"/>
      <c r="K40" s="81"/>
      <c r="L40" s="81"/>
    </row>
  </sheetData>
  <mergeCells count="6">
    <mergeCell ref="A1:L1"/>
    <mergeCell ref="A2:B2"/>
    <mergeCell ref="D3:L3"/>
    <mergeCell ref="A3:A4"/>
    <mergeCell ref="B3:B4"/>
    <mergeCell ref="C3:C4"/>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8.xml><?xml version="1.0" encoding="utf-8"?>
<worksheet xmlns="http://schemas.openxmlformats.org/spreadsheetml/2006/main" xmlns:r="http://schemas.openxmlformats.org/officeDocument/2006/relationships">
  <dimension ref="A1:IV65536"/>
  <sheetViews>
    <sheetView tabSelected="1" zoomScaleNormal="100" workbookViewId="0">
      <selection activeCell="J10" sqref="J10"/>
    </sheetView>
  </sheetViews>
  <sheetFormatPr defaultColWidth="9" defaultRowHeight="15.6"/>
  <cols>
    <col min="1" max="1" width="6.3984375" style="48" customWidth="1"/>
    <col min="2" max="3" width="3.09765625" style="49" customWidth="1"/>
    <col min="4" max="4" width="15.09765625" style="50" customWidth="1"/>
    <col min="5" max="5" width="48.69921875" style="51" customWidth="1"/>
    <col min="6" max="6" width="11.3984375" style="51" customWidth="1"/>
    <col min="7" max="244" width="9" style="35"/>
    <col min="245" max="16384" width="9" style="47"/>
  </cols>
  <sheetData>
    <row r="1" spans="1:256" s="35" customFormat="1" ht="21">
      <c r="A1" s="106" t="s">
        <v>1950</v>
      </c>
      <c r="B1" s="106"/>
      <c r="C1" s="106"/>
      <c r="D1" s="106"/>
      <c r="E1" s="106"/>
      <c r="F1" s="106"/>
      <c r="IK1" s="47"/>
      <c r="IL1" s="47"/>
      <c r="IM1" s="47"/>
      <c r="IN1" s="47"/>
      <c r="IO1" s="47"/>
      <c r="IP1" s="47"/>
      <c r="IQ1" s="47"/>
      <c r="IR1" s="47"/>
      <c r="IS1" s="47"/>
      <c r="IT1" s="47"/>
      <c r="IU1" s="47"/>
      <c r="IV1" s="47"/>
    </row>
    <row r="2" spans="1:256" s="35" customFormat="1">
      <c r="A2" s="48"/>
      <c r="B2" s="49"/>
      <c r="C2" s="49"/>
      <c r="D2" s="50"/>
      <c r="E2" s="51"/>
      <c r="F2" s="51"/>
      <c r="IK2" s="47"/>
      <c r="IL2" s="47"/>
      <c r="IM2" s="47"/>
      <c r="IN2" s="47"/>
      <c r="IO2" s="47"/>
      <c r="IP2" s="47"/>
      <c r="IQ2" s="47"/>
      <c r="IR2" s="47"/>
      <c r="IS2" s="47"/>
      <c r="IT2" s="47"/>
      <c r="IU2" s="47"/>
      <c r="IV2" s="47"/>
    </row>
    <row r="3" spans="1:256" s="36" customFormat="1">
      <c r="A3" s="52"/>
      <c r="B3" s="53"/>
      <c r="C3" s="53"/>
      <c r="D3" s="54"/>
      <c r="E3" s="55"/>
      <c r="F3" s="55" t="s">
        <v>758</v>
      </c>
      <c r="IK3" s="47"/>
      <c r="IL3" s="47"/>
      <c r="IM3" s="47"/>
      <c r="IN3" s="47"/>
      <c r="IO3" s="47"/>
      <c r="IP3" s="47"/>
      <c r="IQ3" s="47"/>
      <c r="IR3" s="47"/>
      <c r="IS3" s="47"/>
      <c r="IT3" s="47"/>
      <c r="IU3" s="47"/>
      <c r="IV3" s="47"/>
    </row>
    <row r="4" spans="1:256" s="35" customFormat="1" ht="24" customHeight="1">
      <c r="A4" s="107" t="s">
        <v>22</v>
      </c>
      <c r="B4" s="108"/>
      <c r="C4" s="109"/>
      <c r="D4" s="110" t="s">
        <v>1951</v>
      </c>
      <c r="E4" s="112" t="s">
        <v>1952</v>
      </c>
      <c r="F4" s="112" t="s">
        <v>1953</v>
      </c>
      <c r="IK4" s="47"/>
      <c r="IL4" s="47"/>
      <c r="IM4" s="47"/>
      <c r="IN4" s="47"/>
      <c r="IO4" s="47"/>
      <c r="IP4" s="47"/>
      <c r="IQ4" s="47"/>
      <c r="IR4" s="47"/>
      <c r="IS4" s="47"/>
      <c r="IT4" s="47"/>
      <c r="IU4" s="47"/>
      <c r="IV4" s="47"/>
    </row>
    <row r="5" spans="1:256" s="35" customFormat="1" ht="24" customHeight="1">
      <c r="A5" s="56" t="s">
        <v>1954</v>
      </c>
      <c r="B5" s="57" t="s">
        <v>1955</v>
      </c>
      <c r="C5" s="57" t="s">
        <v>1956</v>
      </c>
      <c r="D5" s="111"/>
      <c r="E5" s="113"/>
      <c r="F5" s="113"/>
      <c r="IK5" s="47"/>
      <c r="IL5" s="47"/>
      <c r="IM5" s="47"/>
      <c r="IN5" s="47"/>
      <c r="IO5" s="47"/>
      <c r="IP5" s="47"/>
      <c r="IQ5" s="47"/>
      <c r="IR5" s="47"/>
      <c r="IS5" s="47"/>
      <c r="IT5" s="47"/>
      <c r="IU5" s="47"/>
      <c r="IV5" s="47"/>
    </row>
    <row r="6" spans="1:256" s="35" customFormat="1" ht="24" customHeight="1">
      <c r="A6" s="56"/>
      <c r="B6" s="57"/>
      <c r="C6" s="57"/>
      <c r="D6" s="58" t="s">
        <v>1957</v>
      </c>
      <c r="E6" s="59"/>
      <c r="F6" s="91">
        <v>29064</v>
      </c>
      <c r="IK6" s="47"/>
      <c r="IL6" s="47"/>
      <c r="IM6" s="47"/>
      <c r="IN6" s="47"/>
      <c r="IO6" s="47"/>
      <c r="IP6" s="47"/>
      <c r="IQ6" s="47"/>
      <c r="IR6" s="47"/>
      <c r="IS6" s="47"/>
      <c r="IT6" s="47"/>
      <c r="IU6" s="47"/>
      <c r="IV6" s="47"/>
    </row>
    <row r="7" spans="1:256" s="35" customFormat="1" ht="24" customHeight="1">
      <c r="A7" s="60">
        <v>201</v>
      </c>
      <c r="B7" s="61"/>
      <c r="C7" s="61"/>
      <c r="D7" s="62" t="s">
        <v>760</v>
      </c>
      <c r="E7" s="63"/>
      <c r="F7" s="91">
        <v>83</v>
      </c>
      <c r="IK7" s="47"/>
      <c r="IL7" s="47"/>
      <c r="IM7" s="47"/>
      <c r="IN7" s="47"/>
      <c r="IO7" s="47"/>
      <c r="IP7" s="47"/>
      <c r="IQ7" s="47"/>
      <c r="IR7" s="47"/>
      <c r="IS7" s="47"/>
      <c r="IT7" s="47"/>
      <c r="IU7" s="47"/>
      <c r="IV7" s="47"/>
    </row>
    <row r="8" spans="1:256" s="37" customFormat="1" ht="24" customHeight="1">
      <c r="A8" s="60"/>
      <c r="B8" s="61" t="s">
        <v>1958</v>
      </c>
      <c r="C8" s="64"/>
      <c r="D8" s="62" t="s">
        <v>1959</v>
      </c>
      <c r="E8" s="63"/>
      <c r="F8" s="59">
        <v>1</v>
      </c>
      <c r="G8" s="35"/>
      <c r="H8" s="35"/>
      <c r="I8" s="35"/>
      <c r="J8" s="35"/>
      <c r="K8" s="35"/>
      <c r="L8" s="35"/>
      <c r="M8" s="35"/>
      <c r="N8" s="35"/>
      <c r="O8" s="35"/>
      <c r="P8" s="35"/>
      <c r="Q8" s="35"/>
      <c r="R8" s="35"/>
      <c r="S8" s="35"/>
      <c r="T8" s="35"/>
      <c r="U8" s="35"/>
      <c r="V8" s="35"/>
      <c r="W8" s="35"/>
      <c r="X8" s="35"/>
      <c r="Y8" s="35"/>
      <c r="Z8" s="35"/>
      <c r="IK8" s="47"/>
      <c r="IL8" s="47"/>
      <c r="IM8" s="47"/>
      <c r="IN8" s="47"/>
      <c r="IO8" s="47"/>
      <c r="IP8" s="47"/>
      <c r="IQ8" s="47"/>
      <c r="IR8" s="47"/>
      <c r="IS8" s="47"/>
      <c r="IT8" s="47"/>
      <c r="IU8" s="47"/>
      <c r="IV8" s="47"/>
    </row>
    <row r="9" spans="1:256" s="35" customFormat="1" ht="24" customHeight="1">
      <c r="A9" s="60"/>
      <c r="B9" s="61"/>
      <c r="C9" s="64"/>
      <c r="D9" s="62"/>
      <c r="E9" s="63" t="s">
        <v>1960</v>
      </c>
      <c r="F9" s="59">
        <v>1</v>
      </c>
      <c r="IK9" s="47"/>
      <c r="IL9" s="47"/>
      <c r="IM9" s="47"/>
      <c r="IN9" s="47"/>
      <c r="IO9" s="47"/>
      <c r="IP9" s="47"/>
      <c r="IQ9" s="47"/>
      <c r="IR9" s="47"/>
      <c r="IS9" s="47"/>
      <c r="IT9" s="47"/>
      <c r="IU9" s="47"/>
      <c r="IV9" s="47"/>
    </row>
    <row r="10" spans="1:256" s="38" customFormat="1" ht="24" customHeight="1">
      <c r="A10" s="60"/>
      <c r="B10" s="61" t="s">
        <v>1961</v>
      </c>
      <c r="C10" s="64"/>
      <c r="D10" s="62" t="s">
        <v>1962</v>
      </c>
      <c r="E10" s="63"/>
      <c r="F10" s="59">
        <v>34</v>
      </c>
      <c r="G10" s="35"/>
      <c r="H10" s="35"/>
      <c r="I10" s="35"/>
      <c r="J10" s="35"/>
      <c r="K10" s="35"/>
      <c r="L10" s="35"/>
      <c r="M10" s="35"/>
      <c r="N10" s="35"/>
      <c r="O10" s="35"/>
      <c r="P10" s="35"/>
      <c r="Q10" s="35"/>
      <c r="R10" s="35"/>
      <c r="S10" s="35"/>
      <c r="T10" s="35"/>
      <c r="U10" s="35"/>
      <c r="V10" s="35"/>
      <c r="W10" s="35"/>
      <c r="X10" s="35"/>
      <c r="Y10" s="35"/>
      <c r="Z10" s="35"/>
      <c r="IK10" s="47"/>
      <c r="IL10" s="47"/>
      <c r="IM10" s="47"/>
      <c r="IN10" s="47"/>
      <c r="IO10" s="47"/>
      <c r="IP10" s="47"/>
      <c r="IQ10" s="47"/>
      <c r="IR10" s="47"/>
      <c r="IS10" s="47"/>
      <c r="IT10" s="47"/>
      <c r="IU10" s="47"/>
      <c r="IV10" s="47"/>
    </row>
    <row r="11" spans="1:256" s="35" customFormat="1" ht="24" customHeight="1">
      <c r="A11" s="60"/>
      <c r="B11" s="61"/>
      <c r="C11" s="64"/>
      <c r="D11" s="62"/>
      <c r="E11" s="63" t="s">
        <v>1963</v>
      </c>
      <c r="F11" s="59">
        <v>18</v>
      </c>
      <c r="IK11" s="47"/>
      <c r="IL11" s="47"/>
      <c r="IM11" s="47"/>
      <c r="IN11" s="47"/>
      <c r="IO11" s="47"/>
      <c r="IP11" s="47"/>
      <c r="IQ11" s="47"/>
      <c r="IR11" s="47"/>
      <c r="IS11" s="47"/>
      <c r="IT11" s="47"/>
      <c r="IU11" s="47"/>
      <c r="IV11" s="47"/>
    </row>
    <row r="12" spans="1:256" s="35" customFormat="1" ht="24" customHeight="1">
      <c r="A12" s="60"/>
      <c r="B12" s="61"/>
      <c r="C12" s="64"/>
      <c r="D12" s="62"/>
      <c r="E12" s="63" t="s">
        <v>1964</v>
      </c>
      <c r="F12" s="59">
        <v>16</v>
      </c>
      <c r="IK12" s="47"/>
      <c r="IL12" s="47"/>
      <c r="IM12" s="47"/>
      <c r="IN12" s="47"/>
      <c r="IO12" s="47"/>
      <c r="IP12" s="47"/>
      <c r="IQ12" s="47"/>
      <c r="IR12" s="47"/>
      <c r="IS12" s="47"/>
      <c r="IT12" s="47"/>
      <c r="IU12" s="47"/>
      <c r="IV12" s="47"/>
    </row>
    <row r="13" spans="1:256" s="38" customFormat="1" ht="24" customHeight="1">
      <c r="A13" s="60"/>
      <c r="B13" s="61" t="s">
        <v>1965</v>
      </c>
      <c r="C13" s="61"/>
      <c r="D13" s="62" t="s">
        <v>1966</v>
      </c>
      <c r="E13" s="63"/>
      <c r="F13" s="59">
        <v>2</v>
      </c>
      <c r="G13" s="35"/>
      <c r="H13" s="35"/>
      <c r="I13" s="35"/>
      <c r="J13" s="35"/>
      <c r="K13" s="35"/>
      <c r="L13" s="35"/>
      <c r="M13" s="35"/>
      <c r="N13" s="35"/>
      <c r="O13" s="35"/>
      <c r="P13" s="35"/>
      <c r="Q13" s="35"/>
      <c r="R13" s="35"/>
      <c r="S13" s="35"/>
      <c r="T13" s="35"/>
      <c r="U13" s="35"/>
      <c r="V13" s="35"/>
      <c r="W13" s="35"/>
      <c r="X13" s="35"/>
      <c r="Y13" s="35"/>
      <c r="Z13" s="35"/>
      <c r="IK13" s="47"/>
      <c r="IL13" s="47"/>
      <c r="IM13" s="47"/>
      <c r="IN13" s="47"/>
      <c r="IO13" s="47"/>
      <c r="IP13" s="47"/>
      <c r="IQ13" s="47"/>
      <c r="IR13" s="47"/>
      <c r="IS13" s="47"/>
      <c r="IT13" s="47"/>
      <c r="IU13" s="47"/>
      <c r="IV13" s="47"/>
    </row>
    <row r="14" spans="1:256" s="35" customFormat="1" ht="24" customHeight="1">
      <c r="A14" s="60"/>
      <c r="B14" s="61"/>
      <c r="C14" s="61"/>
      <c r="D14" s="62"/>
      <c r="E14" s="63" t="s">
        <v>1967</v>
      </c>
      <c r="F14" s="59">
        <v>2</v>
      </c>
      <c r="IK14" s="47"/>
      <c r="IL14" s="47"/>
      <c r="IM14" s="47"/>
      <c r="IN14" s="47"/>
      <c r="IO14" s="47"/>
      <c r="IP14" s="47"/>
      <c r="IQ14" s="47"/>
      <c r="IR14" s="47"/>
      <c r="IS14" s="47"/>
      <c r="IT14" s="47"/>
      <c r="IU14" s="47"/>
      <c r="IV14" s="47"/>
    </row>
    <row r="15" spans="1:256" s="37" customFormat="1" ht="24" customHeight="1">
      <c r="A15" s="60"/>
      <c r="B15" s="61" t="s">
        <v>1968</v>
      </c>
      <c r="C15" s="64"/>
      <c r="D15" s="62" t="s">
        <v>1969</v>
      </c>
      <c r="E15" s="63"/>
      <c r="F15" s="59">
        <v>33</v>
      </c>
      <c r="G15" s="35"/>
      <c r="H15" s="35"/>
      <c r="I15" s="35"/>
      <c r="J15" s="35"/>
      <c r="K15" s="35"/>
      <c r="L15" s="35"/>
      <c r="M15" s="35"/>
      <c r="N15" s="35"/>
      <c r="O15" s="35"/>
      <c r="P15" s="35"/>
      <c r="Q15" s="35"/>
      <c r="R15" s="35"/>
      <c r="S15" s="35"/>
      <c r="T15" s="35"/>
      <c r="U15" s="35"/>
      <c r="V15" s="35"/>
      <c r="W15" s="35"/>
      <c r="X15" s="35"/>
      <c r="Y15" s="35"/>
      <c r="Z15" s="35"/>
      <c r="IK15" s="47"/>
      <c r="IL15" s="47"/>
      <c r="IM15" s="47"/>
      <c r="IN15" s="47"/>
      <c r="IO15" s="47"/>
      <c r="IP15" s="47"/>
      <c r="IQ15" s="47"/>
      <c r="IR15" s="47"/>
      <c r="IS15" s="47"/>
      <c r="IT15" s="47"/>
      <c r="IU15" s="47"/>
      <c r="IV15" s="47"/>
    </row>
    <row r="16" spans="1:256" s="35" customFormat="1" ht="24" customHeight="1">
      <c r="A16" s="60"/>
      <c r="B16" s="61"/>
      <c r="C16" s="64"/>
      <c r="D16" s="62"/>
      <c r="E16" s="63" t="s">
        <v>1970</v>
      </c>
      <c r="F16" s="59">
        <v>13</v>
      </c>
      <c r="IK16" s="47"/>
      <c r="IL16" s="47"/>
      <c r="IM16" s="47"/>
      <c r="IN16" s="47"/>
      <c r="IO16" s="47"/>
      <c r="IP16" s="47"/>
      <c r="IQ16" s="47"/>
      <c r="IR16" s="47"/>
      <c r="IS16" s="47"/>
      <c r="IT16" s="47"/>
      <c r="IU16" s="47"/>
      <c r="IV16" s="47"/>
    </row>
    <row r="17" spans="1:256" s="35" customFormat="1" ht="24" customHeight="1">
      <c r="A17" s="60"/>
      <c r="B17" s="61"/>
      <c r="C17" s="64"/>
      <c r="D17" s="62"/>
      <c r="E17" s="63" t="s">
        <v>1971</v>
      </c>
      <c r="F17" s="59">
        <v>15</v>
      </c>
      <c r="IK17" s="47"/>
      <c r="IL17" s="47"/>
      <c r="IM17" s="47"/>
      <c r="IN17" s="47"/>
      <c r="IO17" s="47"/>
      <c r="IP17" s="47"/>
      <c r="IQ17" s="47"/>
      <c r="IR17" s="47"/>
      <c r="IS17" s="47"/>
      <c r="IT17" s="47"/>
      <c r="IU17" s="47"/>
      <c r="IV17" s="47"/>
    </row>
    <row r="18" spans="1:256" s="39" customFormat="1" ht="24" customHeight="1">
      <c r="A18" s="60"/>
      <c r="B18" s="61"/>
      <c r="C18" s="64"/>
      <c r="D18" s="62"/>
      <c r="E18" s="63" t="s">
        <v>1972</v>
      </c>
      <c r="F18" s="59">
        <v>5</v>
      </c>
      <c r="G18" s="35"/>
      <c r="H18" s="35"/>
      <c r="I18" s="35"/>
      <c r="J18" s="35"/>
      <c r="K18" s="35"/>
      <c r="L18" s="35"/>
      <c r="M18" s="35"/>
      <c r="N18" s="35"/>
      <c r="O18" s="35"/>
      <c r="P18" s="35"/>
      <c r="Q18" s="35"/>
      <c r="R18" s="35"/>
      <c r="S18" s="35"/>
      <c r="T18" s="35"/>
      <c r="U18" s="35"/>
      <c r="V18" s="35"/>
      <c r="W18" s="35"/>
      <c r="X18" s="35"/>
      <c r="Y18" s="35"/>
      <c r="Z18" s="35"/>
      <c r="IK18" s="68"/>
      <c r="IL18" s="68"/>
      <c r="IM18" s="68"/>
      <c r="IN18" s="68"/>
      <c r="IO18" s="68"/>
      <c r="IP18" s="68"/>
      <c r="IQ18" s="68"/>
      <c r="IR18" s="68"/>
      <c r="IS18" s="68"/>
      <c r="IT18" s="68"/>
      <c r="IU18" s="68"/>
      <c r="IV18" s="68"/>
    </row>
    <row r="19" spans="1:256" s="37" customFormat="1" ht="24" customHeight="1">
      <c r="A19" s="60"/>
      <c r="B19" s="61" t="s">
        <v>1973</v>
      </c>
      <c r="C19" s="64"/>
      <c r="D19" s="62" t="s">
        <v>1974</v>
      </c>
      <c r="E19" s="63"/>
      <c r="F19" s="59">
        <v>13</v>
      </c>
      <c r="G19" s="35"/>
      <c r="H19" s="35"/>
      <c r="I19" s="35"/>
      <c r="J19" s="35"/>
      <c r="K19" s="35"/>
      <c r="L19" s="35"/>
      <c r="M19" s="35"/>
      <c r="N19" s="35"/>
      <c r="O19" s="35"/>
      <c r="P19" s="35"/>
      <c r="Q19" s="35"/>
      <c r="R19" s="35"/>
      <c r="S19" s="35"/>
      <c r="T19" s="35"/>
      <c r="U19" s="35"/>
      <c r="V19" s="35"/>
      <c r="W19" s="35"/>
      <c r="X19" s="35"/>
      <c r="Y19" s="35"/>
      <c r="Z19" s="35"/>
      <c r="IK19" s="47"/>
      <c r="IL19" s="47"/>
      <c r="IM19" s="47"/>
      <c r="IN19" s="47"/>
      <c r="IO19" s="47"/>
      <c r="IP19" s="47"/>
      <c r="IQ19" s="47"/>
      <c r="IR19" s="47"/>
      <c r="IS19" s="47"/>
      <c r="IT19" s="47"/>
      <c r="IU19" s="47"/>
      <c r="IV19" s="47"/>
    </row>
    <row r="20" spans="1:256" s="35" customFormat="1" ht="24" customHeight="1">
      <c r="A20" s="60"/>
      <c r="B20" s="61"/>
      <c r="C20" s="64"/>
      <c r="D20" s="62"/>
      <c r="E20" s="63" t="s">
        <v>1975</v>
      </c>
      <c r="F20" s="59">
        <v>13</v>
      </c>
      <c r="IK20" s="47"/>
      <c r="IL20" s="47"/>
      <c r="IM20" s="47"/>
      <c r="IN20" s="47"/>
      <c r="IO20" s="47"/>
      <c r="IP20" s="47"/>
      <c r="IQ20" s="47"/>
      <c r="IR20" s="47"/>
      <c r="IS20" s="47"/>
      <c r="IT20" s="47"/>
      <c r="IU20" s="47"/>
      <c r="IV20" s="47"/>
    </row>
    <row r="21" spans="1:256" s="35" customFormat="1" ht="24" customHeight="1">
      <c r="A21" s="60">
        <v>204</v>
      </c>
      <c r="B21" s="61"/>
      <c r="C21" s="61"/>
      <c r="D21" s="62" t="s">
        <v>951</v>
      </c>
      <c r="E21" s="63"/>
      <c r="F21" s="91">
        <v>22</v>
      </c>
      <c r="IK21" s="47"/>
      <c r="IL21" s="47"/>
      <c r="IM21" s="47"/>
      <c r="IN21" s="47"/>
      <c r="IO21" s="47"/>
      <c r="IP21" s="47"/>
      <c r="IQ21" s="47"/>
      <c r="IR21" s="47"/>
      <c r="IS21" s="47"/>
      <c r="IT21" s="47"/>
      <c r="IU21" s="47"/>
      <c r="IV21" s="47"/>
    </row>
    <row r="22" spans="1:256" s="37" customFormat="1" ht="24" customHeight="1">
      <c r="A22" s="60"/>
      <c r="B22" s="61" t="s">
        <v>1976</v>
      </c>
      <c r="C22" s="61"/>
      <c r="D22" s="62" t="s">
        <v>1977</v>
      </c>
      <c r="E22" s="63"/>
      <c r="F22" s="59">
        <v>18</v>
      </c>
      <c r="G22" s="35"/>
      <c r="H22" s="35"/>
      <c r="I22" s="35"/>
      <c r="J22" s="35"/>
      <c r="K22" s="35"/>
      <c r="L22" s="35"/>
      <c r="M22" s="35"/>
      <c r="N22" s="35"/>
      <c r="O22" s="35"/>
      <c r="P22" s="35"/>
      <c r="Q22" s="35"/>
      <c r="R22" s="35"/>
      <c r="S22" s="35"/>
      <c r="T22" s="35"/>
      <c r="U22" s="35"/>
      <c r="V22" s="35"/>
      <c r="W22" s="35"/>
      <c r="X22" s="35"/>
      <c r="Y22" s="35"/>
      <c r="Z22" s="35"/>
      <c r="IK22" s="47"/>
      <c r="IL22" s="47"/>
      <c r="IM22" s="47"/>
      <c r="IN22" s="47"/>
      <c r="IO22" s="47"/>
      <c r="IP22" s="47"/>
      <c r="IQ22" s="47"/>
      <c r="IR22" s="47"/>
      <c r="IS22" s="47"/>
      <c r="IT22" s="47"/>
      <c r="IU22" s="47"/>
      <c r="IV22" s="47"/>
    </row>
    <row r="23" spans="1:256" s="35" customFormat="1" ht="24" customHeight="1">
      <c r="A23" s="60"/>
      <c r="B23" s="61"/>
      <c r="C23" s="64"/>
      <c r="D23" s="62"/>
      <c r="E23" s="65" t="s">
        <v>1978</v>
      </c>
      <c r="F23" s="59">
        <v>14</v>
      </c>
      <c r="IK23" s="47"/>
      <c r="IL23" s="47"/>
      <c r="IM23" s="47"/>
      <c r="IN23" s="47"/>
      <c r="IO23" s="47"/>
      <c r="IP23" s="47"/>
      <c r="IQ23" s="47"/>
      <c r="IR23" s="47"/>
      <c r="IS23" s="47"/>
      <c r="IT23" s="47"/>
      <c r="IU23" s="47"/>
      <c r="IV23" s="47"/>
    </row>
    <row r="24" spans="1:256" s="35" customFormat="1" ht="24" customHeight="1">
      <c r="A24" s="60"/>
      <c r="B24" s="61"/>
      <c r="C24" s="64"/>
      <c r="D24" s="62"/>
      <c r="E24" s="65" t="s">
        <v>1979</v>
      </c>
      <c r="F24" s="59">
        <v>1</v>
      </c>
      <c r="IK24" s="47"/>
      <c r="IL24" s="47"/>
      <c r="IM24" s="47"/>
      <c r="IN24" s="47"/>
      <c r="IO24" s="47"/>
      <c r="IP24" s="47"/>
      <c r="IQ24" s="47"/>
      <c r="IR24" s="47"/>
      <c r="IS24" s="47"/>
      <c r="IT24" s="47"/>
      <c r="IU24" s="47"/>
      <c r="IV24" s="47"/>
    </row>
    <row r="25" spans="1:256" s="35" customFormat="1" ht="24" customHeight="1">
      <c r="A25" s="60"/>
      <c r="B25" s="61"/>
      <c r="C25" s="64"/>
      <c r="D25" s="62"/>
      <c r="E25" s="63" t="s">
        <v>1980</v>
      </c>
      <c r="F25" s="59">
        <v>4</v>
      </c>
      <c r="IK25" s="47"/>
      <c r="IL25" s="47"/>
      <c r="IM25" s="47"/>
      <c r="IN25" s="47"/>
      <c r="IO25" s="47"/>
      <c r="IP25" s="47"/>
      <c r="IQ25" s="47"/>
      <c r="IR25" s="47"/>
      <c r="IS25" s="47"/>
      <c r="IT25" s="47"/>
      <c r="IU25" s="47"/>
      <c r="IV25" s="47"/>
    </row>
    <row r="26" spans="1:256" s="37" customFormat="1" ht="24" customHeight="1">
      <c r="A26" s="60"/>
      <c r="B26" s="61" t="s">
        <v>1981</v>
      </c>
      <c r="C26" s="61"/>
      <c r="D26" s="62" t="s">
        <v>1982</v>
      </c>
      <c r="E26" s="66"/>
      <c r="F26" s="59">
        <v>4</v>
      </c>
      <c r="G26" s="35"/>
      <c r="H26" s="35"/>
      <c r="I26" s="35"/>
      <c r="J26" s="35"/>
      <c r="K26" s="35"/>
      <c r="L26" s="35"/>
      <c r="M26" s="35"/>
      <c r="N26" s="35"/>
      <c r="O26" s="35"/>
      <c r="P26" s="35"/>
      <c r="Q26" s="35"/>
      <c r="R26" s="35"/>
      <c r="S26" s="35"/>
      <c r="T26" s="35"/>
      <c r="U26" s="35"/>
      <c r="V26" s="35"/>
      <c r="W26" s="35"/>
      <c r="X26" s="35"/>
      <c r="Y26" s="35"/>
      <c r="Z26" s="35"/>
      <c r="IK26" s="47"/>
      <c r="IL26" s="47"/>
      <c r="IM26" s="47"/>
      <c r="IN26" s="47"/>
      <c r="IO26" s="47"/>
      <c r="IP26" s="47"/>
      <c r="IQ26" s="47"/>
      <c r="IR26" s="47"/>
      <c r="IS26" s="47"/>
      <c r="IT26" s="47"/>
      <c r="IU26" s="47"/>
      <c r="IV26" s="47"/>
    </row>
    <row r="27" spans="1:256" s="35" customFormat="1" ht="24" customHeight="1">
      <c r="A27" s="60"/>
      <c r="B27" s="61"/>
      <c r="C27" s="61"/>
      <c r="D27" s="62"/>
      <c r="E27" s="65" t="s">
        <v>1983</v>
      </c>
      <c r="F27" s="59">
        <v>4</v>
      </c>
      <c r="IK27" s="47"/>
      <c r="IL27" s="47"/>
      <c r="IM27" s="47"/>
      <c r="IN27" s="47"/>
      <c r="IO27" s="47"/>
      <c r="IP27" s="47"/>
      <c r="IQ27" s="47"/>
      <c r="IR27" s="47"/>
      <c r="IS27" s="47"/>
      <c r="IT27" s="47"/>
      <c r="IU27" s="47"/>
      <c r="IV27" s="47"/>
    </row>
    <row r="28" spans="1:256" s="40" customFormat="1" ht="24" customHeight="1">
      <c r="A28" s="60">
        <v>205</v>
      </c>
      <c r="B28" s="61"/>
      <c r="C28" s="61"/>
      <c r="D28" s="62" t="s">
        <v>1035</v>
      </c>
      <c r="E28" s="63"/>
      <c r="F28" s="91">
        <v>4057</v>
      </c>
      <c r="G28" s="35"/>
      <c r="H28" s="35"/>
      <c r="I28" s="35"/>
      <c r="J28" s="35"/>
      <c r="K28" s="35"/>
      <c r="L28" s="35"/>
      <c r="M28" s="35"/>
      <c r="N28" s="35"/>
      <c r="O28" s="35"/>
      <c r="P28" s="35"/>
      <c r="Q28" s="35"/>
      <c r="R28" s="35"/>
      <c r="S28" s="35"/>
      <c r="T28" s="35"/>
      <c r="U28" s="35"/>
      <c r="V28" s="35"/>
      <c r="W28" s="35"/>
      <c r="X28" s="35"/>
      <c r="Y28" s="35"/>
      <c r="Z28" s="35"/>
      <c r="IK28" s="47"/>
      <c r="IL28" s="47"/>
      <c r="IM28" s="47"/>
      <c r="IN28" s="47"/>
      <c r="IO28" s="47"/>
      <c r="IP28" s="47"/>
      <c r="IQ28" s="47"/>
      <c r="IR28" s="47"/>
      <c r="IS28" s="47"/>
      <c r="IT28" s="47"/>
      <c r="IU28" s="47"/>
      <c r="IV28" s="47"/>
    </row>
    <row r="29" spans="1:256" s="37" customFormat="1" ht="24" customHeight="1">
      <c r="A29" s="60"/>
      <c r="B29" s="61" t="s">
        <v>1976</v>
      </c>
      <c r="C29" s="61"/>
      <c r="D29" s="62" t="s">
        <v>1984</v>
      </c>
      <c r="E29" s="63"/>
      <c r="F29" s="59">
        <v>3839</v>
      </c>
      <c r="G29" s="35"/>
      <c r="H29" s="35"/>
      <c r="I29" s="35"/>
      <c r="J29" s="35"/>
      <c r="K29" s="35"/>
      <c r="L29" s="35"/>
      <c r="M29" s="35"/>
      <c r="N29" s="35"/>
      <c r="O29" s="35"/>
      <c r="P29" s="35"/>
      <c r="Q29" s="35"/>
      <c r="R29" s="35"/>
      <c r="S29" s="35"/>
      <c r="T29" s="35"/>
      <c r="U29" s="35"/>
      <c r="V29" s="35"/>
      <c r="W29" s="35"/>
      <c r="X29" s="35"/>
      <c r="Y29" s="35"/>
      <c r="Z29" s="35"/>
      <c r="IK29" s="47"/>
      <c r="IL29" s="47"/>
      <c r="IM29" s="47"/>
      <c r="IN29" s="47"/>
      <c r="IO29" s="47"/>
      <c r="IP29" s="47"/>
      <c r="IQ29" s="47"/>
      <c r="IR29" s="47"/>
      <c r="IS29" s="47"/>
      <c r="IT29" s="47"/>
      <c r="IU29" s="47"/>
      <c r="IV29" s="47"/>
    </row>
    <row r="30" spans="1:256" s="35" customFormat="1" ht="24" customHeight="1">
      <c r="A30" s="60"/>
      <c r="B30" s="61"/>
      <c r="C30" s="61"/>
      <c r="D30" s="62"/>
      <c r="E30" s="63" t="s">
        <v>1985</v>
      </c>
      <c r="F30" s="59">
        <v>281</v>
      </c>
      <c r="IK30" s="47"/>
      <c r="IL30" s="47"/>
      <c r="IM30" s="47"/>
      <c r="IN30" s="47"/>
      <c r="IO30" s="47"/>
      <c r="IP30" s="47"/>
      <c r="IQ30" s="47"/>
      <c r="IR30" s="47"/>
      <c r="IS30" s="47"/>
      <c r="IT30" s="47"/>
      <c r="IU30" s="47"/>
      <c r="IV30" s="47"/>
    </row>
    <row r="31" spans="1:256" s="41" customFormat="1" ht="24" customHeight="1">
      <c r="A31" s="65"/>
      <c r="B31" s="67"/>
      <c r="C31" s="67"/>
      <c r="D31" s="62"/>
      <c r="E31" s="63" t="s">
        <v>1985</v>
      </c>
      <c r="F31" s="59">
        <v>215</v>
      </c>
      <c r="IK31" s="47"/>
      <c r="IL31" s="47"/>
      <c r="IM31" s="47"/>
      <c r="IN31" s="47"/>
      <c r="IO31" s="47"/>
      <c r="IP31" s="47"/>
      <c r="IQ31" s="47"/>
      <c r="IR31" s="47"/>
      <c r="IS31" s="47"/>
      <c r="IT31" s="47"/>
      <c r="IU31" s="47"/>
      <c r="IV31" s="47"/>
    </row>
    <row r="32" spans="1:256" s="41" customFormat="1" ht="24" customHeight="1">
      <c r="A32" s="65"/>
      <c r="B32" s="67"/>
      <c r="C32" s="67"/>
      <c r="D32" s="62"/>
      <c r="E32" s="63" t="s">
        <v>1986</v>
      </c>
      <c r="F32" s="59">
        <v>41</v>
      </c>
      <c r="IK32" s="47"/>
      <c r="IL32" s="47"/>
      <c r="IM32" s="47"/>
      <c r="IN32" s="47"/>
      <c r="IO32" s="47"/>
      <c r="IP32" s="47"/>
      <c r="IQ32" s="47"/>
      <c r="IR32" s="47"/>
      <c r="IS32" s="47"/>
      <c r="IT32" s="47"/>
      <c r="IU32" s="47"/>
      <c r="IV32" s="47"/>
    </row>
    <row r="33" spans="1:256" s="42" customFormat="1" ht="24" customHeight="1">
      <c r="A33" s="65"/>
      <c r="B33" s="67"/>
      <c r="C33" s="67"/>
      <c r="D33" s="62"/>
      <c r="E33" s="65" t="s">
        <v>1987</v>
      </c>
      <c r="F33" s="59">
        <v>608</v>
      </c>
      <c r="IK33" s="47"/>
      <c r="IL33" s="47"/>
      <c r="IM33" s="47"/>
      <c r="IN33" s="47"/>
      <c r="IO33" s="47"/>
      <c r="IP33" s="47"/>
      <c r="IQ33" s="47"/>
      <c r="IR33" s="47"/>
      <c r="IS33" s="47"/>
      <c r="IT33" s="47"/>
      <c r="IU33" s="47"/>
      <c r="IV33" s="47"/>
    </row>
    <row r="34" spans="1:256" s="41" customFormat="1" ht="24" customHeight="1">
      <c r="A34" s="65"/>
      <c r="B34" s="67"/>
      <c r="C34" s="67"/>
      <c r="D34" s="62"/>
      <c r="E34" s="63" t="s">
        <v>1988</v>
      </c>
      <c r="F34" s="59">
        <v>3</v>
      </c>
      <c r="IK34" s="47"/>
      <c r="IL34" s="47"/>
      <c r="IM34" s="47"/>
      <c r="IN34" s="47"/>
      <c r="IO34" s="47"/>
      <c r="IP34" s="47"/>
      <c r="IQ34" s="47"/>
      <c r="IR34" s="47"/>
      <c r="IS34" s="47"/>
      <c r="IT34" s="47"/>
      <c r="IU34" s="47"/>
      <c r="IV34" s="47"/>
    </row>
    <row r="35" spans="1:256" s="41" customFormat="1" ht="24" customHeight="1">
      <c r="A35" s="65"/>
      <c r="B35" s="67"/>
      <c r="C35" s="67"/>
      <c r="D35" s="62"/>
      <c r="E35" s="63" t="s">
        <v>1989</v>
      </c>
      <c r="F35" s="59">
        <v>-327</v>
      </c>
      <c r="IK35" s="47"/>
      <c r="IL35" s="47"/>
      <c r="IM35" s="47"/>
      <c r="IN35" s="47"/>
      <c r="IO35" s="47"/>
      <c r="IP35" s="47"/>
      <c r="IQ35" s="47"/>
      <c r="IR35" s="47"/>
      <c r="IS35" s="47"/>
      <c r="IT35" s="47"/>
      <c r="IU35" s="47"/>
      <c r="IV35" s="47"/>
    </row>
    <row r="36" spans="1:256" s="41" customFormat="1" ht="24" customHeight="1">
      <c r="A36" s="65"/>
      <c r="B36" s="67"/>
      <c r="C36" s="67"/>
      <c r="D36" s="62"/>
      <c r="E36" s="63" t="s">
        <v>1989</v>
      </c>
      <c r="F36" s="59">
        <v>12</v>
      </c>
      <c r="IK36" s="47"/>
      <c r="IL36" s="47"/>
      <c r="IM36" s="47"/>
      <c r="IN36" s="47"/>
      <c r="IO36" s="47"/>
      <c r="IP36" s="47"/>
      <c r="IQ36" s="47"/>
      <c r="IR36" s="47"/>
      <c r="IS36" s="47"/>
      <c r="IT36" s="47"/>
      <c r="IU36" s="47"/>
      <c r="IV36" s="47"/>
    </row>
    <row r="37" spans="1:256" s="35" customFormat="1" ht="24" customHeight="1">
      <c r="A37" s="60"/>
      <c r="B37" s="61"/>
      <c r="C37" s="61"/>
      <c r="D37" s="62"/>
      <c r="E37" s="63" t="s">
        <v>1990</v>
      </c>
      <c r="F37" s="59">
        <v>210</v>
      </c>
      <c r="IK37" s="47"/>
      <c r="IL37" s="47"/>
      <c r="IM37" s="47"/>
      <c r="IN37" s="47"/>
      <c r="IO37" s="47"/>
      <c r="IP37" s="47"/>
      <c r="IQ37" s="47"/>
      <c r="IR37" s="47"/>
      <c r="IS37" s="47"/>
      <c r="IT37" s="47"/>
      <c r="IU37" s="47"/>
      <c r="IV37" s="47"/>
    </row>
    <row r="38" spans="1:256" s="35" customFormat="1" ht="24" customHeight="1">
      <c r="A38" s="60"/>
      <c r="B38" s="61"/>
      <c r="C38" s="61"/>
      <c r="D38" s="62"/>
      <c r="E38" s="63" t="s">
        <v>1991</v>
      </c>
      <c r="F38" s="59">
        <v>23</v>
      </c>
      <c r="IK38" s="47"/>
      <c r="IL38" s="47"/>
      <c r="IM38" s="47"/>
      <c r="IN38" s="47"/>
      <c r="IO38" s="47"/>
      <c r="IP38" s="47"/>
      <c r="IQ38" s="47"/>
      <c r="IR38" s="47"/>
      <c r="IS38" s="47"/>
      <c r="IT38" s="47"/>
      <c r="IU38" s="47"/>
      <c r="IV38" s="47"/>
    </row>
    <row r="39" spans="1:256" s="35" customFormat="1" ht="24" customHeight="1">
      <c r="A39" s="60"/>
      <c r="B39" s="61"/>
      <c r="C39" s="61"/>
      <c r="D39" s="62"/>
      <c r="E39" s="63" t="s">
        <v>1992</v>
      </c>
      <c r="F39" s="59">
        <v>2</v>
      </c>
      <c r="IK39" s="47"/>
      <c r="IL39" s="47"/>
      <c r="IM39" s="47"/>
      <c r="IN39" s="47"/>
      <c r="IO39" s="47"/>
      <c r="IP39" s="47"/>
      <c r="IQ39" s="47"/>
      <c r="IR39" s="47"/>
      <c r="IS39" s="47"/>
      <c r="IT39" s="47"/>
      <c r="IU39" s="47"/>
      <c r="IV39" s="47"/>
    </row>
    <row r="40" spans="1:256" s="35" customFormat="1" ht="24" customHeight="1">
      <c r="A40" s="60"/>
      <c r="B40" s="61"/>
      <c r="C40" s="61"/>
      <c r="D40" s="62"/>
      <c r="E40" s="65" t="s">
        <v>1993</v>
      </c>
      <c r="F40" s="59">
        <v>2</v>
      </c>
      <c r="IK40" s="47"/>
      <c r="IL40" s="47"/>
      <c r="IM40" s="47"/>
      <c r="IN40" s="47"/>
      <c r="IO40" s="47"/>
      <c r="IP40" s="47"/>
      <c r="IQ40" s="47"/>
      <c r="IR40" s="47"/>
      <c r="IS40" s="47"/>
      <c r="IT40" s="47"/>
      <c r="IU40" s="47"/>
      <c r="IV40" s="47"/>
    </row>
    <row r="41" spans="1:256" s="35" customFormat="1" ht="24" customHeight="1">
      <c r="A41" s="60"/>
      <c r="B41" s="61"/>
      <c r="C41" s="61"/>
      <c r="D41" s="62"/>
      <c r="E41" s="65" t="s">
        <v>1994</v>
      </c>
      <c r="F41" s="59">
        <v>440</v>
      </c>
      <c r="IK41" s="47"/>
      <c r="IL41" s="47"/>
      <c r="IM41" s="47"/>
      <c r="IN41" s="47"/>
      <c r="IO41" s="47"/>
      <c r="IP41" s="47"/>
      <c r="IQ41" s="47"/>
      <c r="IR41" s="47"/>
      <c r="IS41" s="47"/>
      <c r="IT41" s="47"/>
      <c r="IU41" s="47"/>
      <c r="IV41" s="47"/>
    </row>
    <row r="42" spans="1:256" s="35" customFormat="1" ht="24" customHeight="1">
      <c r="A42" s="60"/>
      <c r="B42" s="61"/>
      <c r="C42" s="61"/>
      <c r="D42" s="62"/>
      <c r="E42" s="65" t="s">
        <v>1995</v>
      </c>
      <c r="F42" s="59">
        <v>1539</v>
      </c>
      <c r="IK42" s="47"/>
      <c r="IL42" s="47"/>
      <c r="IM42" s="47"/>
      <c r="IN42" s="47"/>
      <c r="IO42" s="47"/>
      <c r="IP42" s="47"/>
      <c r="IQ42" s="47"/>
      <c r="IR42" s="47"/>
      <c r="IS42" s="47"/>
      <c r="IT42" s="47"/>
      <c r="IU42" s="47"/>
      <c r="IV42" s="47"/>
    </row>
    <row r="43" spans="1:256" s="35" customFormat="1" ht="24" customHeight="1">
      <c r="A43" s="60"/>
      <c r="B43" s="61"/>
      <c r="C43" s="61"/>
      <c r="D43" s="62"/>
      <c r="E43" s="65" t="s">
        <v>1996</v>
      </c>
      <c r="F43" s="59">
        <v>9</v>
      </c>
      <c r="IK43" s="47"/>
      <c r="IL43" s="47"/>
      <c r="IM43" s="47"/>
      <c r="IN43" s="47"/>
      <c r="IO43" s="47"/>
      <c r="IP43" s="47"/>
      <c r="IQ43" s="47"/>
      <c r="IR43" s="47"/>
      <c r="IS43" s="47"/>
      <c r="IT43" s="47"/>
      <c r="IU43" s="47"/>
      <c r="IV43" s="47"/>
    </row>
    <row r="44" spans="1:256" s="35" customFormat="1" ht="24" customHeight="1">
      <c r="A44" s="60"/>
      <c r="B44" s="61"/>
      <c r="C44" s="61"/>
      <c r="D44" s="62"/>
      <c r="E44" s="65" t="s">
        <v>1996</v>
      </c>
      <c r="F44" s="59">
        <v>3</v>
      </c>
      <c r="IK44" s="47"/>
      <c r="IL44" s="47"/>
      <c r="IM44" s="47"/>
      <c r="IN44" s="47"/>
      <c r="IO44" s="47"/>
      <c r="IP44" s="47"/>
      <c r="IQ44" s="47"/>
      <c r="IR44" s="47"/>
      <c r="IS44" s="47"/>
      <c r="IT44" s="47"/>
      <c r="IU44" s="47"/>
      <c r="IV44" s="47"/>
    </row>
    <row r="45" spans="1:256" s="35" customFormat="1" ht="24" customHeight="1">
      <c r="A45" s="60"/>
      <c r="B45" s="61"/>
      <c r="C45" s="61"/>
      <c r="D45" s="62"/>
      <c r="E45" s="65" t="s">
        <v>1997</v>
      </c>
      <c r="F45" s="59">
        <v>638</v>
      </c>
      <c r="IK45" s="47"/>
      <c r="IL45" s="47"/>
      <c r="IM45" s="47"/>
      <c r="IN45" s="47"/>
      <c r="IO45" s="47"/>
      <c r="IP45" s="47"/>
      <c r="IQ45" s="47"/>
      <c r="IR45" s="47"/>
      <c r="IS45" s="47"/>
      <c r="IT45" s="47"/>
      <c r="IU45" s="47"/>
      <c r="IV45" s="47"/>
    </row>
    <row r="46" spans="1:256" s="35" customFormat="1" ht="24" customHeight="1">
      <c r="A46" s="60"/>
      <c r="B46" s="61"/>
      <c r="C46" s="61"/>
      <c r="D46" s="62"/>
      <c r="E46" s="65" t="s">
        <v>1998</v>
      </c>
      <c r="F46" s="59">
        <v>2</v>
      </c>
      <c r="IK46" s="47"/>
      <c r="IL46" s="47"/>
      <c r="IM46" s="47"/>
      <c r="IN46" s="47"/>
      <c r="IO46" s="47"/>
      <c r="IP46" s="47"/>
      <c r="IQ46" s="47"/>
      <c r="IR46" s="47"/>
      <c r="IS46" s="47"/>
      <c r="IT46" s="47"/>
      <c r="IU46" s="47"/>
      <c r="IV46" s="47"/>
    </row>
    <row r="47" spans="1:256" s="35" customFormat="1" ht="24" customHeight="1">
      <c r="A47" s="60"/>
      <c r="B47" s="61"/>
      <c r="C47" s="61"/>
      <c r="D47" s="62"/>
      <c r="E47" s="65" t="s">
        <v>1999</v>
      </c>
      <c r="F47" s="59">
        <v>31</v>
      </c>
      <c r="IK47" s="47"/>
      <c r="IL47" s="47"/>
      <c r="IM47" s="47"/>
      <c r="IN47" s="47"/>
      <c r="IO47" s="47"/>
      <c r="IP47" s="47"/>
      <c r="IQ47" s="47"/>
      <c r="IR47" s="47"/>
      <c r="IS47" s="47"/>
      <c r="IT47" s="47"/>
      <c r="IU47" s="47"/>
      <c r="IV47" s="47"/>
    </row>
    <row r="48" spans="1:256" s="39" customFormat="1" ht="24" customHeight="1">
      <c r="A48" s="60"/>
      <c r="B48" s="61"/>
      <c r="C48" s="61"/>
      <c r="D48" s="62"/>
      <c r="E48" s="65" t="s">
        <v>2000</v>
      </c>
      <c r="F48" s="59">
        <v>107</v>
      </c>
      <c r="G48" s="35"/>
      <c r="H48" s="35"/>
      <c r="I48" s="35"/>
      <c r="J48" s="35"/>
      <c r="K48" s="35"/>
      <c r="L48" s="35"/>
      <c r="M48" s="35"/>
      <c r="N48" s="35"/>
      <c r="O48" s="35"/>
      <c r="P48" s="35"/>
      <c r="Q48" s="35"/>
      <c r="R48" s="35"/>
      <c r="S48" s="35"/>
      <c r="T48" s="35"/>
      <c r="U48" s="35"/>
      <c r="V48" s="35"/>
      <c r="W48" s="35"/>
      <c r="X48" s="35"/>
      <c r="Y48" s="35"/>
      <c r="Z48" s="35"/>
      <c r="IK48" s="68"/>
      <c r="IL48" s="68"/>
      <c r="IM48" s="68"/>
      <c r="IN48" s="68"/>
      <c r="IO48" s="68"/>
      <c r="IP48" s="68"/>
      <c r="IQ48" s="68"/>
      <c r="IR48" s="68"/>
      <c r="IS48" s="68"/>
      <c r="IT48" s="68"/>
      <c r="IU48" s="68"/>
      <c r="IV48" s="68"/>
    </row>
    <row r="49" spans="1:256" s="37" customFormat="1" ht="24" customHeight="1">
      <c r="A49" s="60"/>
      <c r="B49" s="61" t="s">
        <v>2001</v>
      </c>
      <c r="C49" s="61"/>
      <c r="D49" s="62" t="s">
        <v>2002</v>
      </c>
      <c r="E49" s="63"/>
      <c r="F49" s="59">
        <v>188</v>
      </c>
      <c r="G49" s="35"/>
      <c r="H49" s="35"/>
      <c r="I49" s="35"/>
      <c r="J49" s="35"/>
      <c r="K49" s="35"/>
      <c r="L49" s="35"/>
      <c r="M49" s="35"/>
      <c r="N49" s="35"/>
      <c r="O49" s="35"/>
      <c r="P49" s="35"/>
      <c r="Q49" s="35"/>
      <c r="R49" s="35"/>
      <c r="S49" s="35"/>
      <c r="T49" s="35"/>
      <c r="U49" s="35"/>
      <c r="V49" s="35"/>
      <c r="W49" s="35"/>
      <c r="X49" s="35"/>
      <c r="Y49" s="35"/>
      <c r="Z49" s="35"/>
      <c r="IK49" s="47"/>
      <c r="IL49" s="47"/>
      <c r="IM49" s="47"/>
      <c r="IN49" s="47"/>
      <c r="IO49" s="47"/>
      <c r="IP49" s="47"/>
      <c r="IQ49" s="47"/>
      <c r="IR49" s="47"/>
      <c r="IS49" s="47"/>
      <c r="IT49" s="47"/>
      <c r="IU49" s="47"/>
      <c r="IV49" s="47"/>
    </row>
    <row r="50" spans="1:256" s="35" customFormat="1" ht="24" customHeight="1">
      <c r="A50" s="60"/>
      <c r="B50" s="61"/>
      <c r="C50" s="61"/>
      <c r="D50" s="62"/>
      <c r="E50" s="63" t="s">
        <v>2003</v>
      </c>
      <c r="F50" s="59">
        <v>57</v>
      </c>
      <c r="IK50" s="47"/>
      <c r="IL50" s="47"/>
      <c r="IM50" s="47"/>
      <c r="IN50" s="47"/>
      <c r="IO50" s="47"/>
      <c r="IP50" s="47"/>
      <c r="IQ50" s="47"/>
      <c r="IR50" s="47"/>
      <c r="IS50" s="47"/>
      <c r="IT50" s="47"/>
      <c r="IU50" s="47"/>
      <c r="IV50" s="47"/>
    </row>
    <row r="51" spans="1:256" s="35" customFormat="1" ht="24" customHeight="1">
      <c r="A51" s="60"/>
      <c r="B51" s="61"/>
      <c r="C51" s="61"/>
      <c r="D51" s="62"/>
      <c r="E51" s="63" t="s">
        <v>2004</v>
      </c>
      <c r="F51" s="59">
        <v>13</v>
      </c>
      <c r="IK51" s="47"/>
      <c r="IL51" s="47"/>
      <c r="IM51" s="47"/>
      <c r="IN51" s="47"/>
      <c r="IO51" s="47"/>
      <c r="IP51" s="47"/>
      <c r="IQ51" s="47"/>
      <c r="IR51" s="47"/>
      <c r="IS51" s="47"/>
      <c r="IT51" s="47"/>
      <c r="IU51" s="47"/>
      <c r="IV51" s="47"/>
    </row>
    <row r="52" spans="1:256" s="35" customFormat="1" ht="24" customHeight="1">
      <c r="A52" s="60"/>
      <c r="B52" s="61"/>
      <c r="C52" s="61"/>
      <c r="D52" s="62"/>
      <c r="E52" s="63" t="s">
        <v>2005</v>
      </c>
      <c r="F52" s="59">
        <v>7</v>
      </c>
      <c r="IK52" s="47"/>
      <c r="IL52" s="47"/>
      <c r="IM52" s="47"/>
      <c r="IN52" s="47"/>
      <c r="IO52" s="47"/>
      <c r="IP52" s="47"/>
      <c r="IQ52" s="47"/>
      <c r="IR52" s="47"/>
      <c r="IS52" s="47"/>
      <c r="IT52" s="47"/>
      <c r="IU52" s="47"/>
      <c r="IV52" s="47"/>
    </row>
    <row r="53" spans="1:256" s="39" customFormat="1" ht="24" customHeight="1">
      <c r="A53" s="60"/>
      <c r="B53" s="61"/>
      <c r="C53" s="61"/>
      <c r="D53" s="62"/>
      <c r="E53" s="63" t="s">
        <v>2006</v>
      </c>
      <c r="F53" s="59">
        <v>111</v>
      </c>
      <c r="G53" s="35"/>
      <c r="H53" s="35"/>
      <c r="I53" s="35"/>
      <c r="J53" s="35"/>
      <c r="K53" s="35"/>
      <c r="L53" s="35"/>
      <c r="M53" s="35"/>
      <c r="N53" s="35"/>
      <c r="O53" s="35"/>
      <c r="P53" s="35"/>
      <c r="Q53" s="35"/>
      <c r="R53" s="35"/>
      <c r="S53" s="35"/>
      <c r="T53" s="35"/>
      <c r="U53" s="35"/>
      <c r="V53" s="35"/>
      <c r="W53" s="35"/>
      <c r="X53" s="35"/>
      <c r="Y53" s="35"/>
      <c r="Z53" s="35"/>
      <c r="IK53" s="68"/>
      <c r="IL53" s="68"/>
      <c r="IM53" s="68"/>
      <c r="IN53" s="68"/>
      <c r="IO53" s="68"/>
      <c r="IP53" s="68"/>
      <c r="IQ53" s="68"/>
      <c r="IR53" s="68"/>
      <c r="IS53" s="68"/>
      <c r="IT53" s="68"/>
      <c r="IU53" s="68"/>
      <c r="IV53" s="68"/>
    </row>
    <row r="54" spans="1:256" s="37" customFormat="1" ht="24" customHeight="1">
      <c r="A54" s="60"/>
      <c r="B54" s="61" t="s">
        <v>2007</v>
      </c>
      <c r="C54" s="61"/>
      <c r="D54" s="62" t="s">
        <v>2008</v>
      </c>
      <c r="E54" s="63"/>
      <c r="F54" s="59">
        <v>30</v>
      </c>
      <c r="G54" s="35"/>
      <c r="H54" s="35"/>
      <c r="I54" s="35"/>
      <c r="J54" s="35"/>
      <c r="K54" s="35"/>
      <c r="L54" s="35"/>
      <c r="M54" s="35"/>
      <c r="N54" s="35"/>
      <c r="O54" s="35"/>
      <c r="P54" s="35"/>
      <c r="Q54" s="35"/>
      <c r="R54" s="35"/>
      <c r="S54" s="35"/>
      <c r="T54" s="35"/>
      <c r="U54" s="35"/>
      <c r="V54" s="35"/>
      <c r="W54" s="35"/>
      <c r="X54" s="35"/>
      <c r="Y54" s="35"/>
      <c r="Z54" s="35"/>
      <c r="IK54" s="47"/>
      <c r="IL54" s="47"/>
      <c r="IM54" s="47"/>
      <c r="IN54" s="47"/>
      <c r="IO54" s="47"/>
      <c r="IP54" s="47"/>
      <c r="IQ54" s="47"/>
      <c r="IR54" s="47"/>
      <c r="IS54" s="47"/>
      <c r="IT54" s="47"/>
      <c r="IU54" s="47"/>
      <c r="IV54" s="47"/>
    </row>
    <row r="55" spans="1:256" s="35" customFormat="1" ht="24" customHeight="1">
      <c r="A55" s="60"/>
      <c r="B55" s="61"/>
      <c r="C55" s="61"/>
      <c r="D55" s="62"/>
      <c r="E55" s="63" t="s">
        <v>2009</v>
      </c>
      <c r="F55" s="59">
        <v>30</v>
      </c>
      <c r="IK55" s="47"/>
      <c r="IL55" s="47"/>
      <c r="IM55" s="47"/>
      <c r="IN55" s="47"/>
      <c r="IO55" s="47"/>
      <c r="IP55" s="47"/>
      <c r="IQ55" s="47"/>
      <c r="IR55" s="47"/>
      <c r="IS55" s="47"/>
      <c r="IT55" s="47"/>
      <c r="IU55" s="47"/>
      <c r="IV55" s="47"/>
    </row>
    <row r="56" spans="1:256" s="40" customFormat="1" ht="24" customHeight="1">
      <c r="A56" s="60">
        <v>206</v>
      </c>
      <c r="B56" s="61"/>
      <c r="C56" s="61"/>
      <c r="D56" s="62" t="s">
        <v>1087</v>
      </c>
      <c r="E56" s="63"/>
      <c r="F56" s="91">
        <v>873</v>
      </c>
      <c r="G56" s="35"/>
      <c r="H56" s="35"/>
      <c r="I56" s="35"/>
      <c r="J56" s="35"/>
      <c r="K56" s="35"/>
      <c r="L56" s="35"/>
      <c r="M56" s="35"/>
      <c r="N56" s="35"/>
      <c r="O56" s="35"/>
      <c r="P56" s="35"/>
      <c r="Q56" s="35"/>
      <c r="R56" s="35"/>
      <c r="S56" s="35"/>
      <c r="T56" s="35"/>
      <c r="U56" s="35"/>
      <c r="V56" s="35"/>
      <c r="W56" s="35"/>
      <c r="X56" s="35"/>
      <c r="Y56" s="35"/>
      <c r="Z56" s="35"/>
      <c r="IK56" s="47"/>
      <c r="IL56" s="47"/>
      <c r="IM56" s="47"/>
      <c r="IN56" s="47"/>
      <c r="IO56" s="47"/>
      <c r="IP56" s="47"/>
      <c r="IQ56" s="47"/>
      <c r="IR56" s="47"/>
      <c r="IS56" s="47"/>
      <c r="IT56" s="47"/>
      <c r="IU56" s="47"/>
      <c r="IV56" s="47"/>
    </row>
    <row r="57" spans="1:256" s="37" customFormat="1" ht="24" customHeight="1">
      <c r="A57" s="60"/>
      <c r="B57" s="61" t="s">
        <v>2001</v>
      </c>
      <c r="C57" s="61"/>
      <c r="D57" s="62" t="s">
        <v>2010</v>
      </c>
      <c r="E57" s="63"/>
      <c r="F57" s="59">
        <v>297</v>
      </c>
      <c r="G57" s="35"/>
      <c r="H57" s="35"/>
      <c r="I57" s="35"/>
      <c r="J57" s="35"/>
      <c r="K57" s="35"/>
      <c r="L57" s="35"/>
      <c r="M57" s="35"/>
      <c r="N57" s="35"/>
      <c r="O57" s="35"/>
      <c r="P57" s="35"/>
      <c r="Q57" s="35"/>
      <c r="R57" s="35"/>
      <c r="S57" s="35"/>
      <c r="T57" s="35"/>
      <c r="U57" s="35"/>
      <c r="V57" s="35"/>
      <c r="W57" s="35"/>
      <c r="X57" s="35"/>
      <c r="Y57" s="35"/>
      <c r="Z57" s="35"/>
      <c r="IK57" s="47"/>
      <c r="IL57" s="47"/>
      <c r="IM57" s="47"/>
      <c r="IN57" s="47"/>
      <c r="IO57" s="47"/>
      <c r="IP57" s="47"/>
      <c r="IQ57" s="47"/>
      <c r="IR57" s="47"/>
      <c r="IS57" s="47"/>
      <c r="IT57" s="47"/>
      <c r="IU57" s="47"/>
      <c r="IV57" s="47"/>
    </row>
    <row r="58" spans="1:256" s="35" customFormat="1" ht="24" customHeight="1">
      <c r="A58" s="60"/>
      <c r="B58" s="61"/>
      <c r="C58" s="61"/>
      <c r="D58" s="62"/>
      <c r="E58" s="63" t="s">
        <v>2011</v>
      </c>
      <c r="F58" s="59">
        <v>290</v>
      </c>
      <c r="IK58" s="47"/>
      <c r="IL58" s="47"/>
      <c r="IM58" s="47"/>
      <c r="IN58" s="47"/>
      <c r="IO58" s="47"/>
      <c r="IP58" s="47"/>
      <c r="IQ58" s="47"/>
      <c r="IR58" s="47"/>
      <c r="IS58" s="47"/>
      <c r="IT58" s="47"/>
      <c r="IU58" s="47"/>
      <c r="IV58" s="47"/>
    </row>
    <row r="59" spans="1:256" s="35" customFormat="1" ht="24" customHeight="1">
      <c r="A59" s="60"/>
      <c r="B59" s="61"/>
      <c r="C59" s="61"/>
      <c r="D59" s="62"/>
      <c r="E59" s="63" t="s">
        <v>2012</v>
      </c>
      <c r="F59" s="59">
        <v>2</v>
      </c>
      <c r="IK59" s="47"/>
      <c r="IL59" s="47"/>
      <c r="IM59" s="47"/>
      <c r="IN59" s="47"/>
      <c r="IO59" s="47"/>
      <c r="IP59" s="47"/>
      <c r="IQ59" s="47"/>
      <c r="IR59" s="47"/>
      <c r="IS59" s="47"/>
      <c r="IT59" s="47"/>
      <c r="IU59" s="47"/>
      <c r="IV59" s="47"/>
    </row>
    <row r="60" spans="1:256" s="35" customFormat="1" ht="24" customHeight="1">
      <c r="A60" s="60"/>
      <c r="B60" s="61"/>
      <c r="C60" s="61"/>
      <c r="D60" s="62"/>
      <c r="E60" s="63" t="s">
        <v>2012</v>
      </c>
      <c r="F60" s="59">
        <v>5</v>
      </c>
      <c r="IK60" s="47"/>
      <c r="IL60" s="47"/>
      <c r="IM60" s="47"/>
      <c r="IN60" s="47"/>
      <c r="IO60" s="47"/>
      <c r="IP60" s="47"/>
      <c r="IQ60" s="47"/>
      <c r="IR60" s="47"/>
      <c r="IS60" s="47"/>
      <c r="IT60" s="47"/>
      <c r="IU60" s="47"/>
      <c r="IV60" s="47"/>
    </row>
    <row r="61" spans="1:256" s="37" customFormat="1" ht="24" customHeight="1">
      <c r="A61" s="60"/>
      <c r="B61" s="61" t="s">
        <v>2013</v>
      </c>
      <c r="C61" s="61"/>
      <c r="D61" s="62" t="s">
        <v>2014</v>
      </c>
      <c r="E61" s="63"/>
      <c r="F61" s="59">
        <v>360</v>
      </c>
      <c r="G61" s="35"/>
      <c r="H61" s="35"/>
      <c r="I61" s="35"/>
      <c r="J61" s="35"/>
      <c r="K61" s="35"/>
      <c r="L61" s="35"/>
      <c r="M61" s="35"/>
      <c r="N61" s="35"/>
      <c r="O61" s="35"/>
      <c r="P61" s="35"/>
      <c r="Q61" s="35"/>
      <c r="R61" s="35"/>
      <c r="S61" s="35"/>
      <c r="T61" s="35"/>
      <c r="U61" s="35"/>
      <c r="V61" s="35"/>
      <c r="W61" s="35"/>
      <c r="X61" s="35"/>
      <c r="Y61" s="35"/>
      <c r="Z61" s="35"/>
      <c r="IK61" s="47"/>
      <c r="IL61" s="47"/>
      <c r="IM61" s="47"/>
      <c r="IN61" s="47"/>
      <c r="IO61" s="47"/>
      <c r="IP61" s="47"/>
      <c r="IQ61" s="47"/>
      <c r="IR61" s="47"/>
      <c r="IS61" s="47"/>
      <c r="IT61" s="47"/>
      <c r="IU61" s="47"/>
      <c r="IV61" s="47"/>
    </row>
    <row r="62" spans="1:256" s="35" customFormat="1" ht="24" customHeight="1">
      <c r="A62" s="60"/>
      <c r="B62" s="61"/>
      <c r="C62" s="64"/>
      <c r="D62" s="62"/>
      <c r="E62" s="63" t="s">
        <v>2015</v>
      </c>
      <c r="F62" s="59">
        <v>20</v>
      </c>
      <c r="IK62" s="47"/>
      <c r="IL62" s="47"/>
      <c r="IM62" s="47"/>
      <c r="IN62" s="47"/>
      <c r="IO62" s="47"/>
      <c r="IP62" s="47"/>
      <c r="IQ62" s="47"/>
      <c r="IR62" s="47"/>
      <c r="IS62" s="47"/>
      <c r="IT62" s="47"/>
      <c r="IU62" s="47"/>
      <c r="IV62" s="47"/>
    </row>
    <row r="63" spans="1:256" s="35" customFormat="1" ht="24" customHeight="1">
      <c r="A63" s="60"/>
      <c r="B63" s="61"/>
      <c r="C63" s="64"/>
      <c r="D63" s="62"/>
      <c r="E63" s="63" t="s">
        <v>2016</v>
      </c>
      <c r="F63" s="59">
        <v>60</v>
      </c>
      <c r="IK63" s="47"/>
      <c r="IL63" s="47"/>
      <c r="IM63" s="47"/>
      <c r="IN63" s="47"/>
      <c r="IO63" s="47"/>
      <c r="IP63" s="47"/>
      <c r="IQ63" s="47"/>
      <c r="IR63" s="47"/>
      <c r="IS63" s="47"/>
      <c r="IT63" s="47"/>
      <c r="IU63" s="47"/>
      <c r="IV63" s="47"/>
    </row>
    <row r="64" spans="1:256" s="39" customFormat="1" ht="24" customHeight="1">
      <c r="A64" s="60"/>
      <c r="B64" s="61"/>
      <c r="C64" s="64"/>
      <c r="D64" s="62"/>
      <c r="E64" s="63" t="s">
        <v>2017</v>
      </c>
      <c r="F64" s="59">
        <v>280</v>
      </c>
      <c r="G64" s="35"/>
      <c r="H64" s="35"/>
      <c r="I64" s="35"/>
      <c r="J64" s="35"/>
      <c r="K64" s="35"/>
      <c r="L64" s="35"/>
      <c r="M64" s="35"/>
      <c r="N64" s="35"/>
      <c r="O64" s="35"/>
      <c r="P64" s="35"/>
      <c r="Q64" s="35"/>
      <c r="R64" s="35"/>
      <c r="S64" s="35"/>
      <c r="T64" s="35"/>
      <c r="U64" s="35"/>
      <c r="V64" s="35"/>
      <c r="W64" s="35"/>
      <c r="X64" s="35"/>
      <c r="Y64" s="35"/>
      <c r="Z64" s="35"/>
      <c r="IK64" s="68"/>
      <c r="IL64" s="68"/>
      <c r="IM64" s="68"/>
      <c r="IN64" s="68"/>
      <c r="IO64" s="68"/>
      <c r="IP64" s="68"/>
      <c r="IQ64" s="68"/>
      <c r="IR64" s="68"/>
      <c r="IS64" s="68"/>
      <c r="IT64" s="68"/>
      <c r="IU64" s="68"/>
      <c r="IV64" s="68"/>
    </row>
    <row r="65" spans="1:256" s="37" customFormat="1" ht="24" customHeight="1">
      <c r="A65" s="60"/>
      <c r="B65" s="61" t="s">
        <v>1961</v>
      </c>
      <c r="C65" s="64"/>
      <c r="D65" s="62" t="s">
        <v>2018</v>
      </c>
      <c r="E65" s="63"/>
      <c r="F65" s="59">
        <v>10</v>
      </c>
      <c r="G65" s="35"/>
      <c r="H65" s="35"/>
      <c r="I65" s="35"/>
      <c r="J65" s="35"/>
      <c r="K65" s="35"/>
      <c r="L65" s="35"/>
      <c r="M65" s="35"/>
      <c r="N65" s="35"/>
      <c r="O65" s="35"/>
      <c r="P65" s="35"/>
      <c r="Q65" s="35"/>
      <c r="R65" s="35"/>
      <c r="S65" s="35"/>
      <c r="T65" s="35"/>
      <c r="U65" s="35"/>
      <c r="V65" s="35"/>
      <c r="W65" s="35"/>
      <c r="X65" s="35"/>
      <c r="Y65" s="35"/>
      <c r="Z65" s="35"/>
      <c r="IK65" s="47"/>
      <c r="IL65" s="47"/>
      <c r="IM65" s="47"/>
      <c r="IN65" s="47"/>
      <c r="IO65" s="47"/>
      <c r="IP65" s="47"/>
      <c r="IQ65" s="47"/>
      <c r="IR65" s="47"/>
      <c r="IS65" s="47"/>
      <c r="IT65" s="47"/>
      <c r="IU65" s="47"/>
      <c r="IV65" s="47"/>
    </row>
    <row r="66" spans="1:256" s="35" customFormat="1" ht="24" customHeight="1">
      <c r="A66" s="60"/>
      <c r="B66" s="61"/>
      <c r="C66" s="64"/>
      <c r="D66" s="62"/>
      <c r="E66" s="63" t="s">
        <v>2019</v>
      </c>
      <c r="F66" s="59">
        <v>10</v>
      </c>
      <c r="IK66" s="47"/>
      <c r="IL66" s="47"/>
      <c r="IM66" s="47"/>
      <c r="IN66" s="47"/>
      <c r="IO66" s="47"/>
      <c r="IP66" s="47"/>
      <c r="IQ66" s="47"/>
      <c r="IR66" s="47"/>
      <c r="IS66" s="47"/>
      <c r="IT66" s="47"/>
      <c r="IU66" s="47"/>
      <c r="IV66" s="47"/>
    </row>
    <row r="67" spans="1:256" s="35" customFormat="1" ht="24" customHeight="1">
      <c r="A67" s="60"/>
      <c r="B67" s="61" t="s">
        <v>2020</v>
      </c>
      <c r="C67" s="64"/>
      <c r="D67" s="62" t="s">
        <v>2021</v>
      </c>
      <c r="E67" s="63"/>
      <c r="F67" s="59">
        <v>7</v>
      </c>
      <c r="IK67" s="47"/>
      <c r="IL67" s="47"/>
      <c r="IM67" s="47"/>
      <c r="IN67" s="47"/>
      <c r="IO67" s="47"/>
      <c r="IP67" s="47"/>
      <c r="IQ67" s="47"/>
      <c r="IR67" s="47"/>
      <c r="IS67" s="47"/>
      <c r="IT67" s="47"/>
      <c r="IU67" s="47"/>
      <c r="IV67" s="47"/>
    </row>
    <row r="68" spans="1:256" s="35" customFormat="1" ht="24" customHeight="1">
      <c r="A68" s="60"/>
      <c r="B68" s="61"/>
      <c r="C68" s="64"/>
      <c r="D68" s="62"/>
      <c r="E68" s="65" t="s">
        <v>2022</v>
      </c>
      <c r="F68" s="59">
        <v>7</v>
      </c>
      <c r="IK68" s="47"/>
      <c r="IL68" s="47"/>
      <c r="IM68" s="47"/>
      <c r="IN68" s="47"/>
      <c r="IO68" s="47"/>
      <c r="IP68" s="47"/>
      <c r="IQ68" s="47"/>
      <c r="IR68" s="47"/>
      <c r="IS68" s="47"/>
      <c r="IT68" s="47"/>
      <c r="IU68" s="47"/>
      <c r="IV68" s="47"/>
    </row>
    <row r="69" spans="1:256" s="37" customFormat="1" ht="24" customHeight="1">
      <c r="A69" s="60"/>
      <c r="B69" s="61" t="s">
        <v>2023</v>
      </c>
      <c r="C69" s="64"/>
      <c r="D69" s="62" t="s">
        <v>2024</v>
      </c>
      <c r="E69" s="63"/>
      <c r="F69" s="59">
        <v>199</v>
      </c>
      <c r="G69" s="35"/>
      <c r="H69" s="35"/>
      <c r="I69" s="35"/>
      <c r="J69" s="35"/>
      <c r="K69" s="35"/>
      <c r="L69" s="35"/>
      <c r="M69" s="35"/>
      <c r="N69" s="35"/>
      <c r="O69" s="35"/>
      <c r="P69" s="35"/>
      <c r="Q69" s="35"/>
      <c r="R69" s="35"/>
      <c r="S69" s="35"/>
      <c r="T69" s="35"/>
      <c r="U69" s="35"/>
      <c r="V69" s="35"/>
      <c r="W69" s="35"/>
      <c r="X69" s="35"/>
      <c r="Y69" s="35"/>
      <c r="Z69" s="35"/>
      <c r="IK69" s="47"/>
      <c r="IL69" s="47"/>
      <c r="IM69" s="47"/>
      <c r="IN69" s="47"/>
      <c r="IO69" s="47"/>
      <c r="IP69" s="47"/>
      <c r="IQ69" s="47"/>
      <c r="IR69" s="47"/>
      <c r="IS69" s="47"/>
      <c r="IT69" s="47"/>
      <c r="IU69" s="47"/>
      <c r="IV69" s="47"/>
    </row>
    <row r="70" spans="1:256" s="35" customFormat="1" ht="24" customHeight="1">
      <c r="A70" s="60"/>
      <c r="B70" s="61"/>
      <c r="C70" s="64"/>
      <c r="D70" s="62"/>
      <c r="E70" s="63" t="s">
        <v>2025</v>
      </c>
      <c r="F70" s="59">
        <v>32</v>
      </c>
      <c r="IK70" s="47"/>
      <c r="IL70" s="47"/>
      <c r="IM70" s="47"/>
      <c r="IN70" s="47"/>
      <c r="IO70" s="47"/>
      <c r="IP70" s="47"/>
      <c r="IQ70" s="47"/>
      <c r="IR70" s="47"/>
      <c r="IS70" s="47"/>
      <c r="IT70" s="47"/>
      <c r="IU70" s="47"/>
      <c r="IV70" s="47"/>
    </row>
    <row r="71" spans="1:256" s="35" customFormat="1" ht="24" customHeight="1">
      <c r="A71" s="60"/>
      <c r="B71" s="61"/>
      <c r="C71" s="64"/>
      <c r="D71" s="62"/>
      <c r="E71" s="63" t="s">
        <v>2025</v>
      </c>
      <c r="F71" s="59">
        <v>167</v>
      </c>
      <c r="IK71" s="47"/>
      <c r="IL71" s="47"/>
      <c r="IM71" s="47"/>
      <c r="IN71" s="47"/>
      <c r="IO71" s="47"/>
      <c r="IP71" s="47"/>
      <c r="IQ71" s="47"/>
      <c r="IR71" s="47"/>
      <c r="IS71" s="47"/>
      <c r="IT71" s="47"/>
      <c r="IU71" s="47"/>
      <c r="IV71" s="47"/>
    </row>
    <row r="72" spans="1:256" s="40" customFormat="1" ht="24" customHeight="1">
      <c r="A72" s="60">
        <v>207</v>
      </c>
      <c r="B72" s="61"/>
      <c r="C72" s="61"/>
      <c r="D72" s="62" t="s">
        <v>1136</v>
      </c>
      <c r="E72" s="63"/>
      <c r="F72" s="91">
        <v>158</v>
      </c>
      <c r="G72" s="35"/>
      <c r="H72" s="35"/>
      <c r="I72" s="35"/>
      <c r="J72" s="35"/>
      <c r="K72" s="35"/>
      <c r="L72" s="35"/>
      <c r="M72" s="35"/>
      <c r="N72" s="35"/>
      <c r="O72" s="35"/>
      <c r="P72" s="35"/>
      <c r="Q72" s="35"/>
      <c r="R72" s="35"/>
      <c r="S72" s="35"/>
      <c r="T72" s="35"/>
      <c r="U72" s="35"/>
      <c r="V72" s="35"/>
      <c r="W72" s="35"/>
      <c r="X72" s="35"/>
      <c r="Y72" s="35"/>
      <c r="Z72" s="35"/>
      <c r="IK72" s="47"/>
      <c r="IL72" s="47"/>
      <c r="IM72" s="47"/>
      <c r="IN72" s="47"/>
      <c r="IO72" s="47"/>
      <c r="IP72" s="47"/>
      <c r="IQ72" s="47"/>
      <c r="IR72" s="47"/>
      <c r="IS72" s="47"/>
      <c r="IT72" s="47"/>
      <c r="IU72" s="47"/>
      <c r="IV72" s="47"/>
    </row>
    <row r="73" spans="1:256" s="37" customFormat="1" ht="24" customHeight="1">
      <c r="A73" s="60"/>
      <c r="B73" s="61" t="s">
        <v>1958</v>
      </c>
      <c r="C73" s="61"/>
      <c r="D73" s="62" t="s">
        <v>2026</v>
      </c>
      <c r="E73" s="63"/>
      <c r="F73" s="59">
        <v>130</v>
      </c>
      <c r="G73" s="35"/>
      <c r="H73" s="35"/>
      <c r="I73" s="35"/>
      <c r="J73" s="35"/>
      <c r="K73" s="35"/>
      <c r="L73" s="35"/>
      <c r="M73" s="35"/>
      <c r="N73" s="35"/>
      <c r="O73" s="35"/>
      <c r="P73" s="35"/>
      <c r="Q73" s="35"/>
      <c r="R73" s="35"/>
      <c r="S73" s="35"/>
      <c r="T73" s="35"/>
      <c r="U73" s="35"/>
      <c r="V73" s="35"/>
      <c r="W73" s="35"/>
      <c r="X73" s="35"/>
      <c r="Y73" s="35"/>
      <c r="Z73" s="35"/>
      <c r="IK73" s="47"/>
      <c r="IL73" s="47"/>
      <c r="IM73" s="47"/>
      <c r="IN73" s="47"/>
      <c r="IO73" s="47"/>
      <c r="IP73" s="47"/>
      <c r="IQ73" s="47"/>
      <c r="IR73" s="47"/>
      <c r="IS73" s="47"/>
      <c r="IT73" s="47"/>
      <c r="IU73" s="47"/>
      <c r="IV73" s="47"/>
    </row>
    <row r="74" spans="1:256" s="35" customFormat="1" ht="24" customHeight="1">
      <c r="A74" s="60"/>
      <c r="B74" s="61"/>
      <c r="C74" s="61"/>
      <c r="D74" s="62"/>
      <c r="E74" s="63" t="s">
        <v>2027</v>
      </c>
      <c r="F74" s="59">
        <v>10</v>
      </c>
      <c r="IK74" s="47"/>
      <c r="IL74" s="47"/>
      <c r="IM74" s="47"/>
      <c r="IN74" s="47"/>
      <c r="IO74" s="47"/>
      <c r="IP74" s="47"/>
      <c r="IQ74" s="47"/>
      <c r="IR74" s="47"/>
      <c r="IS74" s="47"/>
      <c r="IT74" s="47"/>
      <c r="IU74" s="47"/>
      <c r="IV74" s="47"/>
    </row>
    <row r="75" spans="1:256" s="35" customFormat="1" ht="24" customHeight="1">
      <c r="A75" s="60"/>
      <c r="B75" s="61"/>
      <c r="C75" s="61"/>
      <c r="D75" s="62"/>
      <c r="E75" s="63" t="s">
        <v>2028</v>
      </c>
      <c r="F75" s="59">
        <v>3</v>
      </c>
      <c r="IK75" s="47"/>
      <c r="IL75" s="47"/>
      <c r="IM75" s="47"/>
      <c r="IN75" s="47"/>
      <c r="IO75" s="47"/>
      <c r="IP75" s="47"/>
      <c r="IQ75" s="47"/>
      <c r="IR75" s="47"/>
      <c r="IS75" s="47"/>
      <c r="IT75" s="47"/>
      <c r="IU75" s="47"/>
      <c r="IV75" s="47"/>
    </row>
    <row r="76" spans="1:256" s="35" customFormat="1" ht="24" customHeight="1">
      <c r="A76" s="60"/>
      <c r="B76" s="61"/>
      <c r="C76" s="61"/>
      <c r="D76" s="62"/>
      <c r="E76" s="63" t="s">
        <v>2028</v>
      </c>
      <c r="F76" s="59">
        <v>3</v>
      </c>
      <c r="IK76" s="47"/>
      <c r="IL76" s="47"/>
      <c r="IM76" s="47"/>
      <c r="IN76" s="47"/>
      <c r="IO76" s="47"/>
      <c r="IP76" s="47"/>
      <c r="IQ76" s="47"/>
      <c r="IR76" s="47"/>
      <c r="IS76" s="47"/>
      <c r="IT76" s="47"/>
      <c r="IU76" s="47"/>
      <c r="IV76" s="47"/>
    </row>
    <row r="77" spans="1:256" s="43" customFormat="1" ht="24" customHeight="1">
      <c r="A77" s="60"/>
      <c r="B77" s="61"/>
      <c r="C77" s="61"/>
      <c r="D77" s="62"/>
      <c r="E77" s="63" t="s">
        <v>2029</v>
      </c>
      <c r="F77" s="59">
        <v>1</v>
      </c>
      <c r="IK77" s="47"/>
      <c r="IL77" s="47"/>
      <c r="IM77" s="47"/>
      <c r="IN77" s="47"/>
      <c r="IO77" s="47"/>
      <c r="IP77" s="47"/>
      <c r="IQ77" s="47"/>
      <c r="IR77" s="47"/>
      <c r="IS77" s="47"/>
      <c r="IT77" s="47"/>
      <c r="IU77" s="47"/>
      <c r="IV77" s="47"/>
    </row>
    <row r="78" spans="1:256" s="35" customFormat="1" ht="24" customHeight="1">
      <c r="A78" s="60"/>
      <c r="B78" s="61"/>
      <c r="C78" s="61"/>
      <c r="D78" s="62"/>
      <c r="E78" s="63" t="s">
        <v>2030</v>
      </c>
      <c r="F78" s="59">
        <v>65</v>
      </c>
      <c r="IK78" s="47"/>
      <c r="IL78" s="47"/>
      <c r="IM78" s="47"/>
      <c r="IN78" s="47"/>
      <c r="IO78" s="47"/>
      <c r="IP78" s="47"/>
      <c r="IQ78" s="47"/>
      <c r="IR78" s="47"/>
      <c r="IS78" s="47"/>
      <c r="IT78" s="47"/>
      <c r="IU78" s="47"/>
      <c r="IV78" s="47"/>
    </row>
    <row r="79" spans="1:256" s="35" customFormat="1" ht="24" customHeight="1">
      <c r="A79" s="60"/>
      <c r="B79" s="61"/>
      <c r="C79" s="61"/>
      <c r="D79" s="62"/>
      <c r="E79" s="63" t="s">
        <v>2031</v>
      </c>
      <c r="F79" s="59">
        <v>4</v>
      </c>
      <c r="IK79" s="47"/>
      <c r="IL79" s="47"/>
      <c r="IM79" s="47"/>
      <c r="IN79" s="47"/>
      <c r="IO79" s="47"/>
      <c r="IP79" s="47"/>
      <c r="IQ79" s="47"/>
      <c r="IR79" s="47"/>
      <c r="IS79" s="47"/>
      <c r="IT79" s="47"/>
      <c r="IU79" s="47"/>
      <c r="IV79" s="47"/>
    </row>
    <row r="80" spans="1:256" s="39" customFormat="1" ht="24" customHeight="1">
      <c r="A80" s="60"/>
      <c r="B80" s="61"/>
      <c r="C80" s="61"/>
      <c r="D80" s="62"/>
      <c r="E80" s="63" t="s">
        <v>2032</v>
      </c>
      <c r="F80" s="59">
        <v>44</v>
      </c>
      <c r="G80" s="35"/>
      <c r="H80" s="35"/>
      <c r="I80" s="35"/>
      <c r="J80" s="35"/>
      <c r="K80" s="35"/>
      <c r="L80" s="35"/>
      <c r="M80" s="35"/>
      <c r="N80" s="35"/>
      <c r="O80" s="35"/>
      <c r="P80" s="35"/>
      <c r="Q80" s="35"/>
      <c r="R80" s="35"/>
      <c r="S80" s="35"/>
      <c r="T80" s="35"/>
      <c r="U80" s="35"/>
      <c r="V80" s="35"/>
      <c r="W80" s="35"/>
      <c r="X80" s="35"/>
      <c r="Y80" s="35"/>
      <c r="Z80" s="35"/>
      <c r="IK80" s="68"/>
      <c r="IL80" s="68"/>
      <c r="IM80" s="68"/>
      <c r="IN80" s="68"/>
      <c r="IO80" s="68"/>
      <c r="IP80" s="68"/>
      <c r="IQ80" s="68"/>
      <c r="IR80" s="68"/>
      <c r="IS80" s="68"/>
      <c r="IT80" s="68"/>
      <c r="IU80" s="68"/>
      <c r="IV80" s="68"/>
    </row>
    <row r="81" spans="1:256" s="37" customFormat="1" ht="24" customHeight="1">
      <c r="A81" s="60"/>
      <c r="B81" s="61" t="s">
        <v>2013</v>
      </c>
      <c r="C81" s="64"/>
      <c r="D81" s="62" t="s">
        <v>2033</v>
      </c>
      <c r="E81" s="63"/>
      <c r="F81" s="59">
        <v>18</v>
      </c>
      <c r="G81" s="35"/>
      <c r="H81" s="35"/>
      <c r="I81" s="35"/>
      <c r="J81" s="35"/>
      <c r="K81" s="35"/>
      <c r="L81" s="35"/>
      <c r="M81" s="35"/>
      <c r="N81" s="35"/>
      <c r="O81" s="35"/>
      <c r="P81" s="35"/>
      <c r="Q81" s="35"/>
      <c r="R81" s="35"/>
      <c r="S81" s="35"/>
      <c r="T81" s="35"/>
      <c r="U81" s="35"/>
      <c r="V81" s="35"/>
      <c r="W81" s="35"/>
      <c r="X81" s="35"/>
      <c r="Y81" s="35"/>
      <c r="Z81" s="35"/>
      <c r="IK81" s="47"/>
      <c r="IL81" s="47"/>
      <c r="IM81" s="47"/>
      <c r="IN81" s="47"/>
      <c r="IO81" s="47"/>
      <c r="IP81" s="47"/>
      <c r="IQ81" s="47"/>
      <c r="IR81" s="47"/>
      <c r="IS81" s="47"/>
      <c r="IT81" s="47"/>
      <c r="IU81" s="47"/>
      <c r="IV81" s="47"/>
    </row>
    <row r="82" spans="1:256" s="35" customFormat="1" ht="24" customHeight="1">
      <c r="A82" s="60"/>
      <c r="B82" s="61"/>
      <c r="C82" s="64"/>
      <c r="D82" s="62"/>
      <c r="E82" s="63" t="s">
        <v>2034</v>
      </c>
      <c r="F82" s="59">
        <v>18</v>
      </c>
      <c r="IK82" s="47"/>
      <c r="IL82" s="47"/>
      <c r="IM82" s="47"/>
      <c r="IN82" s="47"/>
      <c r="IO82" s="47"/>
      <c r="IP82" s="47"/>
      <c r="IQ82" s="47"/>
      <c r="IR82" s="47"/>
      <c r="IS82" s="47"/>
      <c r="IT82" s="47"/>
      <c r="IU82" s="47"/>
      <c r="IV82" s="47"/>
    </row>
    <row r="83" spans="1:256" s="37" customFormat="1" ht="24" customHeight="1">
      <c r="A83" s="60"/>
      <c r="B83" s="61" t="s">
        <v>2023</v>
      </c>
      <c r="C83" s="64"/>
      <c r="D83" s="62" t="s">
        <v>2035</v>
      </c>
      <c r="E83" s="65"/>
      <c r="F83" s="59">
        <v>10</v>
      </c>
      <c r="G83" s="35"/>
      <c r="H83" s="35"/>
      <c r="I83" s="35"/>
      <c r="J83" s="35"/>
      <c r="K83" s="35"/>
      <c r="L83" s="35"/>
      <c r="M83" s="35"/>
      <c r="N83" s="35"/>
      <c r="O83" s="35"/>
      <c r="P83" s="35"/>
      <c r="Q83" s="35"/>
      <c r="R83" s="35"/>
      <c r="S83" s="35"/>
      <c r="T83" s="35"/>
      <c r="U83" s="35"/>
      <c r="V83" s="35"/>
      <c r="W83" s="35"/>
      <c r="X83" s="35"/>
      <c r="Y83" s="35"/>
      <c r="Z83" s="35"/>
      <c r="IK83" s="47"/>
      <c r="IL83" s="47"/>
      <c r="IM83" s="47"/>
      <c r="IN83" s="47"/>
      <c r="IO83" s="47"/>
      <c r="IP83" s="47"/>
      <c r="IQ83" s="47"/>
      <c r="IR83" s="47"/>
      <c r="IS83" s="47"/>
      <c r="IT83" s="47"/>
      <c r="IU83" s="47"/>
      <c r="IV83" s="47"/>
    </row>
    <row r="84" spans="1:256" s="39" customFormat="1" ht="24" customHeight="1">
      <c r="A84" s="60"/>
      <c r="B84" s="61"/>
      <c r="C84" s="64"/>
      <c r="D84" s="62"/>
      <c r="E84" s="65" t="s">
        <v>2036</v>
      </c>
      <c r="F84" s="59">
        <v>10</v>
      </c>
      <c r="G84" s="35"/>
      <c r="H84" s="35"/>
      <c r="I84" s="35"/>
      <c r="J84" s="35"/>
      <c r="K84" s="35"/>
      <c r="L84" s="35"/>
      <c r="M84" s="35"/>
      <c r="N84" s="35"/>
      <c r="O84" s="35"/>
      <c r="P84" s="35"/>
      <c r="Q84" s="35"/>
      <c r="R84" s="35"/>
      <c r="S84" s="35"/>
      <c r="T84" s="35"/>
      <c r="U84" s="35"/>
      <c r="V84" s="35"/>
      <c r="W84" s="35"/>
      <c r="X84" s="35"/>
      <c r="Y84" s="35"/>
      <c r="Z84" s="35"/>
      <c r="IK84" s="68"/>
      <c r="IL84" s="68"/>
      <c r="IM84" s="68"/>
      <c r="IN84" s="68"/>
      <c r="IO84" s="68"/>
      <c r="IP84" s="68"/>
      <c r="IQ84" s="68"/>
      <c r="IR84" s="68"/>
      <c r="IS84" s="68"/>
      <c r="IT84" s="68"/>
      <c r="IU84" s="68"/>
      <c r="IV84" s="68"/>
    </row>
    <row r="85" spans="1:256" s="35" customFormat="1" ht="24" customHeight="1">
      <c r="A85" s="60">
        <v>208</v>
      </c>
      <c r="B85" s="61"/>
      <c r="C85" s="61"/>
      <c r="D85" s="62" t="s">
        <v>2037</v>
      </c>
      <c r="E85" s="63"/>
      <c r="F85" s="91">
        <v>3355</v>
      </c>
      <c r="IK85" s="47"/>
      <c r="IL85" s="47"/>
      <c r="IM85" s="47"/>
      <c r="IN85" s="47"/>
      <c r="IO85" s="47"/>
      <c r="IP85" s="47"/>
      <c r="IQ85" s="47"/>
      <c r="IR85" s="47"/>
      <c r="IS85" s="47"/>
      <c r="IT85" s="47"/>
      <c r="IU85" s="47"/>
      <c r="IV85" s="47"/>
    </row>
    <row r="86" spans="1:256" s="37" customFormat="1" ht="24" customHeight="1">
      <c r="A86" s="60"/>
      <c r="B86" s="61" t="s">
        <v>1976</v>
      </c>
      <c r="C86" s="61"/>
      <c r="D86" s="62" t="s">
        <v>2038</v>
      </c>
      <c r="E86" s="63"/>
      <c r="F86" s="59">
        <v>33</v>
      </c>
      <c r="G86" s="35"/>
      <c r="H86" s="35"/>
      <c r="I86" s="35"/>
      <c r="J86" s="35"/>
      <c r="K86" s="35"/>
      <c r="L86" s="35"/>
      <c r="M86" s="35"/>
      <c r="N86" s="35"/>
      <c r="O86" s="35"/>
      <c r="P86" s="35"/>
      <c r="Q86" s="35"/>
      <c r="R86" s="35"/>
      <c r="S86" s="35"/>
      <c r="T86" s="35"/>
      <c r="U86" s="35"/>
      <c r="V86" s="35"/>
      <c r="W86" s="35"/>
      <c r="X86" s="35"/>
      <c r="Y86" s="35"/>
      <c r="Z86" s="35"/>
      <c r="IK86" s="47"/>
      <c r="IL86" s="47"/>
      <c r="IM86" s="47"/>
      <c r="IN86" s="47"/>
      <c r="IO86" s="47"/>
      <c r="IP86" s="47"/>
      <c r="IQ86" s="47"/>
      <c r="IR86" s="47"/>
      <c r="IS86" s="47"/>
      <c r="IT86" s="47"/>
      <c r="IU86" s="47"/>
      <c r="IV86" s="47"/>
    </row>
    <row r="87" spans="1:256" s="35" customFormat="1" ht="24" customHeight="1">
      <c r="A87" s="60"/>
      <c r="B87" s="61"/>
      <c r="C87" s="61"/>
      <c r="D87" s="62"/>
      <c r="E87" s="63" t="s">
        <v>2039</v>
      </c>
      <c r="F87" s="59">
        <v>1</v>
      </c>
      <c r="IK87" s="47"/>
      <c r="IL87" s="47"/>
      <c r="IM87" s="47"/>
      <c r="IN87" s="47"/>
      <c r="IO87" s="47"/>
      <c r="IP87" s="47"/>
      <c r="IQ87" s="47"/>
      <c r="IR87" s="47"/>
      <c r="IS87" s="47"/>
      <c r="IT87" s="47"/>
      <c r="IU87" s="47"/>
      <c r="IV87" s="47"/>
    </row>
    <row r="88" spans="1:256" s="35" customFormat="1" ht="24" customHeight="1">
      <c r="A88" s="60"/>
      <c r="B88" s="61"/>
      <c r="C88" s="61"/>
      <c r="D88" s="62"/>
      <c r="E88" s="63" t="s">
        <v>2040</v>
      </c>
      <c r="F88" s="59">
        <v>10</v>
      </c>
      <c r="IK88" s="47"/>
      <c r="IL88" s="47"/>
      <c r="IM88" s="47"/>
      <c r="IN88" s="47"/>
      <c r="IO88" s="47"/>
      <c r="IP88" s="47"/>
      <c r="IQ88" s="47"/>
      <c r="IR88" s="47"/>
      <c r="IS88" s="47"/>
      <c r="IT88" s="47"/>
      <c r="IU88" s="47"/>
      <c r="IV88" s="47"/>
    </row>
    <row r="89" spans="1:256" s="35" customFormat="1" ht="24" customHeight="1">
      <c r="A89" s="60"/>
      <c r="B89" s="61"/>
      <c r="C89" s="61"/>
      <c r="D89" s="62"/>
      <c r="E89" s="63" t="s">
        <v>2041</v>
      </c>
      <c r="F89" s="59">
        <v>21</v>
      </c>
      <c r="IK89" s="47"/>
      <c r="IL89" s="47"/>
      <c r="IM89" s="47"/>
      <c r="IN89" s="47"/>
      <c r="IO89" s="47"/>
      <c r="IP89" s="47"/>
      <c r="IQ89" s="47"/>
      <c r="IR89" s="47"/>
      <c r="IS89" s="47"/>
      <c r="IT89" s="47"/>
      <c r="IU89" s="47"/>
      <c r="IV89" s="47"/>
    </row>
    <row r="90" spans="1:256" s="35" customFormat="1" ht="24" customHeight="1">
      <c r="A90" s="60"/>
      <c r="B90" s="61"/>
      <c r="C90" s="61"/>
      <c r="D90" s="62"/>
      <c r="E90" s="63" t="s">
        <v>2042</v>
      </c>
      <c r="F90" s="59">
        <v>1</v>
      </c>
      <c r="IK90" s="47"/>
      <c r="IL90" s="47"/>
      <c r="IM90" s="47"/>
      <c r="IN90" s="47"/>
      <c r="IO90" s="47"/>
      <c r="IP90" s="47"/>
      <c r="IQ90" s="47"/>
      <c r="IR90" s="47"/>
      <c r="IS90" s="47"/>
      <c r="IT90" s="47"/>
      <c r="IU90" s="47"/>
      <c r="IV90" s="47"/>
    </row>
    <row r="91" spans="1:256" s="37" customFormat="1" ht="24" customHeight="1">
      <c r="A91" s="60"/>
      <c r="B91" s="61" t="s">
        <v>2020</v>
      </c>
      <c r="C91" s="61"/>
      <c r="D91" s="62" t="s">
        <v>2043</v>
      </c>
      <c r="E91" s="63"/>
      <c r="F91" s="59">
        <v>1164</v>
      </c>
      <c r="G91" s="35"/>
      <c r="H91" s="35"/>
      <c r="I91" s="35"/>
      <c r="J91" s="35"/>
      <c r="K91" s="35"/>
      <c r="L91" s="35"/>
      <c r="M91" s="35"/>
      <c r="N91" s="35"/>
      <c r="O91" s="35"/>
      <c r="P91" s="35"/>
      <c r="Q91" s="35"/>
      <c r="R91" s="35"/>
      <c r="S91" s="35"/>
      <c r="T91" s="35"/>
      <c r="U91" s="35"/>
      <c r="V91" s="35"/>
      <c r="W91" s="35"/>
      <c r="X91" s="35"/>
      <c r="Y91" s="35"/>
      <c r="Z91" s="35"/>
      <c r="IK91" s="47"/>
      <c r="IL91" s="47"/>
      <c r="IM91" s="47"/>
      <c r="IN91" s="47"/>
      <c r="IO91" s="47"/>
      <c r="IP91" s="47"/>
      <c r="IQ91" s="47"/>
      <c r="IR91" s="47"/>
      <c r="IS91" s="47"/>
      <c r="IT91" s="47"/>
      <c r="IU91" s="47"/>
      <c r="IV91" s="47"/>
    </row>
    <row r="92" spans="1:256" s="35" customFormat="1" ht="24" customHeight="1">
      <c r="A92" s="60"/>
      <c r="B92" s="61"/>
      <c r="C92" s="61"/>
      <c r="D92" s="62"/>
      <c r="E92" s="63" t="s">
        <v>2044</v>
      </c>
      <c r="F92" s="59">
        <v>450</v>
      </c>
      <c r="IK92" s="47"/>
      <c r="IL92" s="47"/>
      <c r="IM92" s="47"/>
      <c r="IN92" s="47"/>
      <c r="IO92" s="47"/>
      <c r="IP92" s="47"/>
      <c r="IQ92" s="47"/>
      <c r="IR92" s="47"/>
      <c r="IS92" s="47"/>
      <c r="IT92" s="47"/>
      <c r="IU92" s="47"/>
      <c r="IV92" s="47"/>
    </row>
    <row r="93" spans="1:256" s="39" customFormat="1" ht="24" customHeight="1">
      <c r="A93" s="60"/>
      <c r="B93" s="61"/>
      <c r="C93" s="61"/>
      <c r="D93" s="62"/>
      <c r="E93" s="63" t="s">
        <v>2045</v>
      </c>
      <c r="F93" s="59">
        <v>714</v>
      </c>
      <c r="G93" s="35"/>
      <c r="H93" s="35"/>
      <c r="I93" s="35"/>
      <c r="J93" s="35"/>
      <c r="K93" s="35"/>
      <c r="L93" s="35"/>
      <c r="M93" s="35"/>
      <c r="N93" s="35"/>
      <c r="O93" s="35"/>
      <c r="P93" s="35"/>
      <c r="Q93" s="35"/>
      <c r="R93" s="35"/>
      <c r="S93" s="35"/>
      <c r="T93" s="35"/>
      <c r="U93" s="35"/>
      <c r="V93" s="35"/>
      <c r="W93" s="35"/>
      <c r="X93" s="35"/>
      <c r="Y93" s="35"/>
      <c r="Z93" s="35"/>
      <c r="IK93" s="68"/>
      <c r="IL93" s="68"/>
      <c r="IM93" s="68"/>
      <c r="IN93" s="68"/>
      <c r="IO93" s="68"/>
      <c r="IP93" s="68"/>
      <c r="IQ93" s="68"/>
      <c r="IR93" s="68"/>
      <c r="IS93" s="68"/>
      <c r="IT93" s="68"/>
      <c r="IU93" s="68"/>
      <c r="IV93" s="68"/>
    </row>
    <row r="94" spans="1:256" s="37" customFormat="1" ht="24" customHeight="1">
      <c r="A94" s="60"/>
      <c r="B94" s="61" t="s">
        <v>2007</v>
      </c>
      <c r="C94" s="61"/>
      <c r="D94" s="62" t="s">
        <v>2046</v>
      </c>
      <c r="E94" s="63"/>
      <c r="F94" s="59">
        <v>908</v>
      </c>
      <c r="G94" s="35"/>
      <c r="H94" s="35"/>
      <c r="I94" s="35"/>
      <c r="J94" s="35"/>
      <c r="K94" s="35"/>
      <c r="L94" s="35"/>
      <c r="M94" s="35"/>
      <c r="N94" s="35"/>
      <c r="O94" s="35"/>
      <c r="P94" s="35"/>
      <c r="Q94" s="35"/>
      <c r="R94" s="35"/>
      <c r="S94" s="35"/>
      <c r="T94" s="35"/>
      <c r="U94" s="35"/>
      <c r="V94" s="35"/>
      <c r="W94" s="35"/>
      <c r="X94" s="35"/>
      <c r="Y94" s="35"/>
      <c r="Z94" s="35"/>
      <c r="IK94" s="47"/>
      <c r="IL94" s="47"/>
      <c r="IM94" s="47"/>
      <c r="IN94" s="47"/>
      <c r="IO94" s="47"/>
      <c r="IP94" s="47"/>
      <c r="IQ94" s="47"/>
      <c r="IR94" s="47"/>
      <c r="IS94" s="47"/>
      <c r="IT94" s="47"/>
      <c r="IU94" s="47"/>
      <c r="IV94" s="47"/>
    </row>
    <row r="95" spans="1:256" s="35" customFormat="1" ht="24" customHeight="1">
      <c r="A95" s="60"/>
      <c r="B95" s="61"/>
      <c r="C95" s="61"/>
      <c r="D95" s="62"/>
      <c r="E95" s="63" t="s">
        <v>2047</v>
      </c>
      <c r="F95" s="59">
        <v>323</v>
      </c>
      <c r="IK95" s="47"/>
      <c r="IL95" s="47"/>
      <c r="IM95" s="47"/>
      <c r="IN95" s="47"/>
      <c r="IO95" s="47"/>
      <c r="IP95" s="47"/>
      <c r="IQ95" s="47"/>
      <c r="IR95" s="47"/>
      <c r="IS95" s="47"/>
      <c r="IT95" s="47"/>
      <c r="IU95" s="47"/>
      <c r="IV95" s="47"/>
    </row>
    <row r="96" spans="1:256" s="43" customFormat="1" ht="24" customHeight="1">
      <c r="A96" s="60"/>
      <c r="B96" s="61"/>
      <c r="C96" s="61"/>
      <c r="D96" s="62"/>
      <c r="E96" s="63" t="s">
        <v>2048</v>
      </c>
      <c r="F96" s="59">
        <v>43</v>
      </c>
      <c r="IK96" s="47"/>
      <c r="IL96" s="47"/>
      <c r="IM96" s="47"/>
      <c r="IN96" s="47"/>
      <c r="IO96" s="47"/>
      <c r="IP96" s="47"/>
      <c r="IQ96" s="47"/>
      <c r="IR96" s="47"/>
      <c r="IS96" s="47"/>
      <c r="IT96" s="47"/>
      <c r="IU96" s="47"/>
      <c r="IV96" s="47"/>
    </row>
    <row r="97" spans="1:256" s="44" customFormat="1" ht="24" customHeight="1">
      <c r="A97" s="60"/>
      <c r="B97" s="61"/>
      <c r="C97" s="61"/>
      <c r="D97" s="62"/>
      <c r="E97" s="63" t="s">
        <v>2049</v>
      </c>
      <c r="F97" s="59">
        <v>542</v>
      </c>
      <c r="G97" s="43"/>
      <c r="H97" s="43"/>
      <c r="I97" s="43"/>
      <c r="J97" s="43"/>
      <c r="K97" s="43"/>
      <c r="L97" s="43"/>
      <c r="M97" s="43"/>
      <c r="N97" s="43"/>
      <c r="O97" s="43"/>
      <c r="P97" s="43"/>
      <c r="Q97" s="43"/>
      <c r="R97" s="43"/>
      <c r="S97" s="43"/>
      <c r="T97" s="43"/>
      <c r="U97" s="35"/>
      <c r="V97" s="35"/>
      <c r="W97" s="35"/>
      <c r="X97" s="35"/>
      <c r="Y97" s="35"/>
      <c r="Z97" s="35"/>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9"/>
      <c r="GO97" s="39"/>
      <c r="GP97" s="39"/>
      <c r="GQ97" s="39"/>
      <c r="GR97" s="39"/>
      <c r="GS97" s="39"/>
      <c r="GT97" s="39"/>
      <c r="GU97" s="39"/>
      <c r="GV97" s="39"/>
      <c r="GW97" s="39"/>
      <c r="GX97" s="39"/>
      <c r="GY97" s="39"/>
      <c r="GZ97" s="39"/>
      <c r="HA97" s="39"/>
      <c r="HB97" s="39"/>
      <c r="HC97" s="39"/>
      <c r="HD97" s="39"/>
      <c r="HE97" s="39"/>
      <c r="HF97" s="39"/>
      <c r="HG97" s="39"/>
      <c r="HH97" s="39"/>
      <c r="HI97" s="39"/>
      <c r="HJ97" s="39"/>
      <c r="HK97" s="39"/>
      <c r="HL97" s="39"/>
      <c r="HM97" s="39"/>
      <c r="HN97" s="39"/>
      <c r="HO97" s="39"/>
      <c r="HP97" s="39"/>
      <c r="HQ97" s="39"/>
      <c r="HR97" s="39"/>
      <c r="HS97" s="39"/>
      <c r="HT97" s="39"/>
      <c r="HU97" s="39"/>
      <c r="HV97" s="39"/>
      <c r="HW97" s="39"/>
      <c r="HX97" s="39"/>
      <c r="HY97" s="39"/>
      <c r="HZ97" s="39"/>
      <c r="IA97" s="39"/>
      <c r="IB97" s="39"/>
      <c r="IC97" s="39"/>
      <c r="ID97" s="39"/>
      <c r="IE97" s="39"/>
      <c r="IF97" s="39"/>
      <c r="IG97" s="39"/>
      <c r="IH97" s="39"/>
      <c r="II97" s="39"/>
      <c r="IJ97" s="39"/>
      <c r="IK97" s="68"/>
      <c r="IL97" s="68"/>
      <c r="IM97" s="68"/>
      <c r="IN97" s="68"/>
      <c r="IO97" s="68"/>
      <c r="IP97" s="68"/>
      <c r="IQ97" s="68"/>
      <c r="IR97" s="68"/>
      <c r="IS97" s="68"/>
      <c r="IT97" s="68"/>
      <c r="IU97" s="68"/>
      <c r="IV97" s="68"/>
    </row>
    <row r="98" spans="1:256" s="37" customFormat="1" ht="24" customHeight="1">
      <c r="A98" s="60"/>
      <c r="B98" s="61" t="s">
        <v>2050</v>
      </c>
      <c r="C98" s="61"/>
      <c r="D98" s="62" t="s">
        <v>2051</v>
      </c>
      <c r="E98" s="63"/>
      <c r="F98" s="59">
        <v>71</v>
      </c>
      <c r="G98" s="35"/>
      <c r="H98" s="35"/>
      <c r="I98" s="35"/>
      <c r="J98" s="35"/>
      <c r="K98" s="35"/>
      <c r="L98" s="35"/>
      <c r="M98" s="35"/>
      <c r="N98" s="35"/>
      <c r="O98" s="35"/>
      <c r="P98" s="35"/>
      <c r="Q98" s="35"/>
      <c r="R98" s="35"/>
      <c r="S98" s="35"/>
      <c r="T98" s="35"/>
      <c r="U98" s="35"/>
      <c r="V98" s="35"/>
      <c r="W98" s="35"/>
      <c r="X98" s="35"/>
      <c r="Y98" s="35"/>
      <c r="Z98" s="35"/>
      <c r="IK98" s="47"/>
      <c r="IL98" s="47"/>
      <c r="IM98" s="47"/>
      <c r="IN98" s="47"/>
      <c r="IO98" s="47"/>
      <c r="IP98" s="47"/>
      <c r="IQ98" s="47"/>
      <c r="IR98" s="47"/>
      <c r="IS98" s="47"/>
      <c r="IT98" s="47"/>
      <c r="IU98" s="47"/>
      <c r="IV98" s="47"/>
    </row>
    <row r="99" spans="1:256" s="35" customFormat="1" ht="24" customHeight="1">
      <c r="A99" s="60"/>
      <c r="B99" s="61"/>
      <c r="C99" s="64"/>
      <c r="D99" s="62" t="s">
        <v>2052</v>
      </c>
      <c r="E99" s="63" t="s">
        <v>2053</v>
      </c>
      <c r="F99" s="59">
        <v>8</v>
      </c>
      <c r="IK99" s="47"/>
      <c r="IL99" s="47"/>
      <c r="IM99" s="47"/>
      <c r="IN99" s="47"/>
      <c r="IO99" s="47"/>
      <c r="IP99" s="47"/>
      <c r="IQ99" s="47"/>
      <c r="IR99" s="47"/>
      <c r="IS99" s="47"/>
      <c r="IT99" s="47"/>
      <c r="IU99" s="47"/>
      <c r="IV99" s="47"/>
    </row>
    <row r="100" spans="1:256" s="35" customFormat="1" ht="24" customHeight="1">
      <c r="A100" s="60"/>
      <c r="B100" s="61"/>
      <c r="C100" s="64"/>
      <c r="D100" s="62" t="s">
        <v>2052</v>
      </c>
      <c r="E100" s="63" t="s">
        <v>2054</v>
      </c>
      <c r="F100" s="59">
        <v>43</v>
      </c>
      <c r="IK100" s="47"/>
      <c r="IL100" s="47"/>
      <c r="IM100" s="47"/>
      <c r="IN100" s="47"/>
      <c r="IO100" s="47"/>
      <c r="IP100" s="47"/>
      <c r="IQ100" s="47"/>
      <c r="IR100" s="47"/>
      <c r="IS100" s="47"/>
      <c r="IT100" s="47"/>
      <c r="IU100" s="47"/>
      <c r="IV100" s="47"/>
    </row>
    <row r="101" spans="1:256" s="39" customFormat="1" ht="24" customHeight="1">
      <c r="A101" s="60"/>
      <c r="B101" s="61"/>
      <c r="C101" s="64"/>
      <c r="D101" s="62"/>
      <c r="E101" s="63" t="s">
        <v>2055</v>
      </c>
      <c r="F101" s="59">
        <v>20</v>
      </c>
      <c r="G101" s="35"/>
      <c r="H101" s="35"/>
      <c r="I101" s="35"/>
      <c r="J101" s="35"/>
      <c r="K101" s="35"/>
      <c r="L101" s="35"/>
      <c r="M101" s="35"/>
      <c r="N101" s="35"/>
      <c r="O101" s="35"/>
      <c r="P101" s="35"/>
      <c r="Q101" s="35"/>
      <c r="R101" s="35"/>
      <c r="S101" s="35"/>
      <c r="T101" s="35"/>
      <c r="U101" s="35"/>
      <c r="V101" s="35"/>
      <c r="W101" s="35"/>
      <c r="X101" s="35"/>
      <c r="Y101" s="35"/>
      <c r="Z101" s="35"/>
      <c r="IK101" s="68"/>
      <c r="IL101" s="68"/>
      <c r="IM101" s="68"/>
      <c r="IN101" s="68"/>
      <c r="IO101" s="68"/>
      <c r="IP101" s="68"/>
      <c r="IQ101" s="68"/>
      <c r="IR101" s="68"/>
      <c r="IS101" s="68"/>
      <c r="IT101" s="68"/>
      <c r="IU101" s="68"/>
      <c r="IV101" s="68"/>
    </row>
    <row r="102" spans="1:256" s="37" customFormat="1" ht="24" customHeight="1">
      <c r="A102" s="60"/>
      <c r="B102" s="61" t="s">
        <v>2056</v>
      </c>
      <c r="C102" s="61"/>
      <c r="D102" s="62" t="s">
        <v>2057</v>
      </c>
      <c r="E102" s="63"/>
      <c r="F102" s="59">
        <v>183</v>
      </c>
      <c r="G102" s="35"/>
      <c r="H102" s="35"/>
      <c r="I102" s="35"/>
      <c r="J102" s="35"/>
      <c r="K102" s="35"/>
      <c r="L102" s="35"/>
      <c r="M102" s="35"/>
      <c r="N102" s="35"/>
      <c r="O102" s="35"/>
      <c r="P102" s="35"/>
      <c r="Q102" s="35"/>
      <c r="R102" s="35"/>
      <c r="S102" s="35"/>
      <c r="T102" s="35"/>
      <c r="U102" s="35"/>
      <c r="V102" s="35"/>
      <c r="W102" s="35"/>
      <c r="X102" s="35"/>
      <c r="Y102" s="35"/>
      <c r="Z102" s="35"/>
      <c r="IK102" s="47"/>
      <c r="IL102" s="47"/>
      <c r="IM102" s="47"/>
      <c r="IN102" s="47"/>
      <c r="IO102" s="47"/>
      <c r="IP102" s="47"/>
      <c r="IQ102" s="47"/>
      <c r="IR102" s="47"/>
      <c r="IS102" s="47"/>
      <c r="IT102" s="47"/>
      <c r="IU102" s="47"/>
      <c r="IV102" s="47"/>
    </row>
    <row r="103" spans="1:256" s="35" customFormat="1" ht="24" customHeight="1">
      <c r="A103" s="60"/>
      <c r="B103" s="61"/>
      <c r="C103" s="61"/>
      <c r="D103" s="62"/>
      <c r="E103" s="63" t="s">
        <v>2058</v>
      </c>
      <c r="F103" s="59">
        <v>8</v>
      </c>
      <c r="IK103" s="47"/>
      <c r="IL103" s="47"/>
      <c r="IM103" s="47"/>
      <c r="IN103" s="47"/>
      <c r="IO103" s="47"/>
      <c r="IP103" s="47"/>
      <c r="IQ103" s="47"/>
      <c r="IR103" s="47"/>
      <c r="IS103" s="47"/>
      <c r="IT103" s="47"/>
      <c r="IU103" s="47"/>
      <c r="IV103" s="47"/>
    </row>
    <row r="104" spans="1:256" s="35" customFormat="1" ht="24" customHeight="1">
      <c r="A104" s="60"/>
      <c r="B104" s="61"/>
      <c r="C104" s="61"/>
      <c r="D104" s="62"/>
      <c r="E104" s="63" t="s">
        <v>2059</v>
      </c>
      <c r="F104" s="59">
        <v>141</v>
      </c>
      <c r="IK104" s="47"/>
      <c r="IL104" s="47"/>
      <c r="IM104" s="47"/>
      <c r="IN104" s="47"/>
      <c r="IO104" s="47"/>
      <c r="IP104" s="47"/>
      <c r="IQ104" s="47"/>
      <c r="IR104" s="47"/>
      <c r="IS104" s="47"/>
      <c r="IT104" s="47"/>
      <c r="IU104" s="47"/>
      <c r="IV104" s="47"/>
    </row>
    <row r="105" spans="1:256" s="35" customFormat="1" ht="24" customHeight="1">
      <c r="A105" s="60"/>
      <c r="B105" s="61"/>
      <c r="C105" s="64"/>
      <c r="D105" s="62"/>
      <c r="E105" s="63" t="s">
        <v>2060</v>
      </c>
      <c r="F105" s="59">
        <v>15</v>
      </c>
      <c r="IK105" s="47"/>
      <c r="IL105" s="47"/>
      <c r="IM105" s="47"/>
      <c r="IN105" s="47"/>
      <c r="IO105" s="47"/>
      <c r="IP105" s="47"/>
      <c r="IQ105" s="47"/>
      <c r="IR105" s="47"/>
      <c r="IS105" s="47"/>
      <c r="IT105" s="47"/>
      <c r="IU105" s="47"/>
      <c r="IV105" s="47"/>
    </row>
    <row r="106" spans="1:256" s="35" customFormat="1" ht="24" customHeight="1">
      <c r="A106" s="60"/>
      <c r="B106" s="61"/>
      <c r="C106" s="64"/>
      <c r="D106" s="62"/>
      <c r="E106" s="63" t="s">
        <v>2061</v>
      </c>
      <c r="F106" s="59">
        <v>6</v>
      </c>
      <c r="IK106" s="47"/>
      <c r="IL106" s="47"/>
      <c r="IM106" s="47"/>
      <c r="IN106" s="47"/>
      <c r="IO106" s="47"/>
      <c r="IP106" s="47"/>
      <c r="IQ106" s="47"/>
      <c r="IR106" s="47"/>
      <c r="IS106" s="47"/>
      <c r="IT106" s="47"/>
      <c r="IU106" s="47"/>
      <c r="IV106" s="47"/>
    </row>
    <row r="107" spans="1:256" s="35" customFormat="1" ht="24" customHeight="1">
      <c r="A107" s="60"/>
      <c r="B107" s="61"/>
      <c r="C107" s="64"/>
      <c r="D107" s="62"/>
      <c r="E107" s="63" t="s">
        <v>2062</v>
      </c>
      <c r="F107" s="59">
        <v>7</v>
      </c>
      <c r="IK107" s="47"/>
      <c r="IL107" s="47"/>
      <c r="IM107" s="47"/>
      <c r="IN107" s="47"/>
      <c r="IO107" s="47"/>
      <c r="IP107" s="47"/>
      <c r="IQ107" s="47"/>
      <c r="IR107" s="47"/>
      <c r="IS107" s="47"/>
      <c r="IT107" s="47"/>
      <c r="IU107" s="47"/>
      <c r="IV107" s="47"/>
    </row>
    <row r="108" spans="1:256" s="35" customFormat="1" ht="24" customHeight="1">
      <c r="A108" s="60"/>
      <c r="B108" s="61"/>
      <c r="C108" s="64"/>
      <c r="D108" s="62"/>
      <c r="E108" s="63" t="s">
        <v>2063</v>
      </c>
      <c r="F108" s="59">
        <v>1</v>
      </c>
      <c r="IK108" s="47"/>
      <c r="IL108" s="47"/>
      <c r="IM108" s="47"/>
      <c r="IN108" s="47"/>
      <c r="IO108" s="47"/>
      <c r="IP108" s="47"/>
      <c r="IQ108" s="47"/>
      <c r="IR108" s="47"/>
      <c r="IS108" s="47"/>
      <c r="IT108" s="47"/>
      <c r="IU108" s="47"/>
      <c r="IV108" s="47"/>
    </row>
    <row r="109" spans="1:256" s="35" customFormat="1" ht="24" customHeight="1">
      <c r="A109" s="60"/>
      <c r="B109" s="61"/>
      <c r="C109" s="64"/>
      <c r="D109" s="62"/>
      <c r="E109" s="63" t="s">
        <v>2064</v>
      </c>
      <c r="F109" s="59">
        <v>5</v>
      </c>
      <c r="IK109" s="47"/>
      <c r="IL109" s="47"/>
      <c r="IM109" s="47"/>
      <c r="IN109" s="47"/>
      <c r="IO109" s="47"/>
      <c r="IP109" s="47"/>
      <c r="IQ109" s="47"/>
      <c r="IR109" s="47"/>
      <c r="IS109" s="47"/>
      <c r="IT109" s="47"/>
      <c r="IU109" s="47"/>
      <c r="IV109" s="47"/>
    </row>
    <row r="110" spans="1:256" s="37" customFormat="1" ht="24" customHeight="1">
      <c r="A110" s="60"/>
      <c r="B110" s="61" t="s">
        <v>1968</v>
      </c>
      <c r="C110" s="61"/>
      <c r="D110" s="62" t="s">
        <v>2065</v>
      </c>
      <c r="E110" s="63"/>
      <c r="F110" s="59">
        <v>2</v>
      </c>
      <c r="G110" s="35"/>
      <c r="H110" s="35"/>
      <c r="I110" s="35"/>
      <c r="J110" s="35"/>
      <c r="K110" s="35"/>
      <c r="L110" s="35"/>
      <c r="M110" s="35"/>
      <c r="N110" s="35"/>
      <c r="O110" s="35"/>
      <c r="P110" s="35"/>
      <c r="Q110" s="35"/>
      <c r="R110" s="35"/>
      <c r="S110" s="35"/>
      <c r="T110" s="35"/>
      <c r="U110" s="35"/>
      <c r="V110" s="35"/>
      <c r="W110" s="35"/>
      <c r="X110" s="35"/>
      <c r="Y110" s="35"/>
      <c r="Z110" s="35"/>
      <c r="IK110" s="47"/>
      <c r="IL110" s="47"/>
      <c r="IM110" s="47"/>
      <c r="IN110" s="47"/>
      <c r="IO110" s="47"/>
      <c r="IP110" s="47"/>
      <c r="IQ110" s="47"/>
      <c r="IR110" s="47"/>
      <c r="IS110" s="47"/>
      <c r="IT110" s="47"/>
      <c r="IU110" s="47"/>
      <c r="IV110" s="47"/>
    </row>
    <row r="111" spans="1:256" s="35" customFormat="1" ht="24" customHeight="1">
      <c r="A111" s="60"/>
      <c r="B111" s="61"/>
      <c r="C111" s="61"/>
      <c r="D111" s="62"/>
      <c r="E111" s="63" t="s">
        <v>2066</v>
      </c>
      <c r="F111" s="59">
        <v>2</v>
      </c>
      <c r="IK111" s="47"/>
      <c r="IL111" s="47"/>
      <c r="IM111" s="47"/>
      <c r="IN111" s="47"/>
      <c r="IO111" s="47"/>
      <c r="IP111" s="47"/>
      <c r="IQ111" s="47"/>
      <c r="IR111" s="47"/>
      <c r="IS111" s="47"/>
      <c r="IT111" s="47"/>
      <c r="IU111" s="47"/>
      <c r="IV111" s="47"/>
    </row>
    <row r="112" spans="1:256" s="37" customFormat="1" ht="24" customHeight="1">
      <c r="A112" s="60"/>
      <c r="B112" s="61" t="s">
        <v>2067</v>
      </c>
      <c r="C112" s="61"/>
      <c r="D112" s="62" t="s">
        <v>2068</v>
      </c>
      <c r="E112" s="63"/>
      <c r="F112" s="59">
        <v>982</v>
      </c>
      <c r="G112" s="35"/>
      <c r="H112" s="35"/>
      <c r="I112" s="35"/>
      <c r="J112" s="35"/>
      <c r="K112" s="35"/>
      <c r="L112" s="35"/>
      <c r="M112" s="35"/>
      <c r="N112" s="35"/>
      <c r="O112" s="35"/>
      <c r="P112" s="35"/>
      <c r="Q112" s="35"/>
      <c r="R112" s="35"/>
      <c r="S112" s="35"/>
      <c r="T112" s="35"/>
      <c r="U112" s="35"/>
      <c r="V112" s="35"/>
      <c r="W112" s="35"/>
      <c r="X112" s="35"/>
      <c r="Y112" s="35"/>
      <c r="Z112" s="35"/>
      <c r="IK112" s="47"/>
      <c r="IL112" s="47"/>
      <c r="IM112" s="47"/>
      <c r="IN112" s="47"/>
      <c r="IO112" s="47"/>
      <c r="IP112" s="47"/>
      <c r="IQ112" s="47"/>
      <c r="IR112" s="47"/>
      <c r="IS112" s="47"/>
      <c r="IT112" s="47"/>
      <c r="IU112" s="47"/>
      <c r="IV112" s="47"/>
    </row>
    <row r="113" spans="1:256" s="35" customFormat="1" ht="24" customHeight="1">
      <c r="A113" s="60"/>
      <c r="B113" s="61"/>
      <c r="C113" s="61"/>
      <c r="D113" s="62"/>
      <c r="E113" s="63" t="s">
        <v>2069</v>
      </c>
      <c r="F113" s="59">
        <v>379</v>
      </c>
      <c r="IK113" s="47"/>
      <c r="IL113" s="47"/>
      <c r="IM113" s="47"/>
      <c r="IN113" s="47"/>
      <c r="IO113" s="47"/>
      <c r="IP113" s="47"/>
      <c r="IQ113" s="47"/>
      <c r="IR113" s="47"/>
      <c r="IS113" s="47"/>
      <c r="IT113" s="47"/>
      <c r="IU113" s="47"/>
      <c r="IV113" s="47"/>
    </row>
    <row r="114" spans="1:256" s="39" customFormat="1" ht="24" customHeight="1">
      <c r="A114" s="60"/>
      <c r="B114" s="61"/>
      <c r="C114" s="61"/>
      <c r="D114" s="62"/>
      <c r="E114" s="63" t="s">
        <v>2070</v>
      </c>
      <c r="F114" s="59">
        <v>603</v>
      </c>
      <c r="G114" s="35"/>
      <c r="H114" s="35"/>
      <c r="I114" s="35"/>
      <c r="J114" s="35"/>
      <c r="K114" s="35"/>
      <c r="L114" s="35"/>
      <c r="M114" s="35"/>
      <c r="N114" s="35"/>
      <c r="O114" s="35"/>
      <c r="P114" s="35"/>
      <c r="Q114" s="35"/>
      <c r="R114" s="35"/>
      <c r="S114" s="35"/>
      <c r="T114" s="35"/>
      <c r="U114" s="35"/>
      <c r="V114" s="35"/>
      <c r="W114" s="35"/>
      <c r="X114" s="35"/>
      <c r="Y114" s="35"/>
      <c r="Z114" s="35"/>
      <c r="IK114" s="68"/>
      <c r="IL114" s="68"/>
      <c r="IM114" s="68"/>
      <c r="IN114" s="68"/>
      <c r="IO114" s="68"/>
      <c r="IP114" s="68"/>
      <c r="IQ114" s="68"/>
      <c r="IR114" s="68"/>
      <c r="IS114" s="68"/>
      <c r="IT114" s="68"/>
      <c r="IU114" s="68"/>
      <c r="IV114" s="68"/>
    </row>
    <row r="115" spans="1:256" s="37" customFormat="1" ht="24" customHeight="1">
      <c r="A115" s="60"/>
      <c r="B115" s="61" t="s">
        <v>2071</v>
      </c>
      <c r="C115" s="64"/>
      <c r="D115" s="62" t="s">
        <v>2072</v>
      </c>
      <c r="E115" s="69"/>
      <c r="F115" s="59">
        <v>4</v>
      </c>
      <c r="G115" s="35"/>
      <c r="H115" s="35"/>
      <c r="I115" s="35"/>
      <c r="J115" s="35"/>
      <c r="K115" s="35"/>
      <c r="L115" s="35"/>
      <c r="M115" s="35"/>
      <c r="N115" s="35"/>
      <c r="O115" s="35"/>
      <c r="P115" s="35"/>
      <c r="Q115" s="35"/>
      <c r="R115" s="35"/>
      <c r="S115" s="35"/>
      <c r="T115" s="35"/>
      <c r="U115" s="35"/>
      <c r="V115" s="35"/>
      <c r="W115" s="35"/>
      <c r="X115" s="35"/>
      <c r="Y115" s="35"/>
      <c r="Z115" s="35"/>
      <c r="IK115" s="47"/>
      <c r="IL115" s="47"/>
      <c r="IM115" s="47"/>
      <c r="IN115" s="47"/>
      <c r="IO115" s="47"/>
      <c r="IP115" s="47"/>
      <c r="IQ115" s="47"/>
      <c r="IR115" s="47"/>
      <c r="IS115" s="47"/>
      <c r="IT115" s="47"/>
      <c r="IU115" s="47"/>
      <c r="IV115" s="47"/>
    </row>
    <row r="116" spans="1:256" s="35" customFormat="1" ht="24" customHeight="1">
      <c r="A116" s="60"/>
      <c r="B116" s="61"/>
      <c r="C116" s="64"/>
      <c r="D116" s="62"/>
      <c r="E116" s="63" t="s">
        <v>2073</v>
      </c>
      <c r="F116" s="59">
        <v>4</v>
      </c>
      <c r="IK116" s="47"/>
      <c r="IL116" s="47"/>
      <c r="IM116" s="47"/>
      <c r="IN116" s="47"/>
      <c r="IO116" s="47"/>
      <c r="IP116" s="47"/>
      <c r="IQ116" s="47"/>
      <c r="IR116" s="47"/>
      <c r="IS116" s="47"/>
      <c r="IT116" s="47"/>
      <c r="IU116" s="47"/>
      <c r="IV116" s="47"/>
    </row>
    <row r="117" spans="1:256" s="37" customFormat="1" ht="24" customHeight="1">
      <c r="A117" s="60"/>
      <c r="B117" s="61" t="s">
        <v>2074</v>
      </c>
      <c r="C117" s="64"/>
      <c r="D117" s="62" t="s">
        <v>2075</v>
      </c>
      <c r="E117" s="69"/>
      <c r="F117" s="59">
        <v>8</v>
      </c>
      <c r="G117" s="35"/>
      <c r="H117" s="35"/>
      <c r="I117" s="35"/>
      <c r="J117" s="35"/>
      <c r="K117" s="35"/>
      <c r="L117" s="35"/>
      <c r="M117" s="35"/>
      <c r="N117" s="35"/>
      <c r="O117" s="35"/>
      <c r="P117" s="35"/>
      <c r="Q117" s="35"/>
      <c r="R117" s="35"/>
      <c r="S117" s="35"/>
      <c r="T117" s="35"/>
      <c r="U117" s="35"/>
      <c r="V117" s="35"/>
      <c r="W117" s="35"/>
      <c r="X117" s="35"/>
      <c r="Y117" s="35"/>
      <c r="Z117" s="35"/>
      <c r="IK117" s="47"/>
      <c r="IL117" s="47"/>
      <c r="IM117" s="47"/>
      <c r="IN117" s="47"/>
      <c r="IO117" s="47"/>
      <c r="IP117" s="47"/>
      <c r="IQ117" s="47"/>
      <c r="IR117" s="47"/>
      <c r="IS117" s="47"/>
      <c r="IT117" s="47"/>
      <c r="IU117" s="47"/>
      <c r="IV117" s="47"/>
    </row>
    <row r="118" spans="1:256" s="35" customFormat="1" ht="24" customHeight="1">
      <c r="A118" s="60"/>
      <c r="B118" s="61"/>
      <c r="C118" s="64"/>
      <c r="D118" s="62"/>
      <c r="E118" s="63" t="s">
        <v>2076</v>
      </c>
      <c r="F118" s="59">
        <v>8</v>
      </c>
      <c r="IK118" s="47"/>
      <c r="IL118" s="47"/>
      <c r="IM118" s="47"/>
      <c r="IN118" s="47"/>
      <c r="IO118" s="47"/>
      <c r="IP118" s="47"/>
      <c r="IQ118" s="47"/>
      <c r="IR118" s="47"/>
      <c r="IS118" s="47"/>
      <c r="IT118" s="47"/>
      <c r="IU118" s="47"/>
      <c r="IV118" s="47"/>
    </row>
    <row r="119" spans="1:256" s="35" customFormat="1" ht="24" customHeight="1">
      <c r="A119" s="60">
        <v>210</v>
      </c>
      <c r="B119" s="61"/>
      <c r="C119" s="61"/>
      <c r="D119" s="62" t="s">
        <v>2077</v>
      </c>
      <c r="E119" s="63"/>
      <c r="F119" s="91">
        <v>2918</v>
      </c>
      <c r="IK119" s="47"/>
      <c r="IL119" s="47"/>
      <c r="IM119" s="47"/>
      <c r="IN119" s="47"/>
      <c r="IO119" s="47"/>
      <c r="IP119" s="47"/>
      <c r="IQ119" s="47"/>
      <c r="IR119" s="47"/>
      <c r="IS119" s="47"/>
      <c r="IT119" s="47"/>
      <c r="IU119" s="47"/>
      <c r="IV119" s="47"/>
    </row>
    <row r="120" spans="1:256" s="37" customFormat="1" ht="24" customHeight="1">
      <c r="A120" s="60"/>
      <c r="B120" s="61" t="s">
        <v>1958</v>
      </c>
      <c r="C120" s="61"/>
      <c r="D120" s="62" t="s">
        <v>2078</v>
      </c>
      <c r="E120" s="63"/>
      <c r="F120" s="59">
        <v>67</v>
      </c>
      <c r="G120" s="35"/>
      <c r="H120" s="35"/>
      <c r="I120" s="35"/>
      <c r="J120" s="35"/>
      <c r="K120" s="35"/>
      <c r="L120" s="35"/>
      <c r="M120" s="35"/>
      <c r="N120" s="35"/>
      <c r="O120" s="35"/>
      <c r="P120" s="35"/>
      <c r="Q120" s="35"/>
      <c r="R120" s="35"/>
      <c r="S120" s="35"/>
      <c r="T120" s="35"/>
      <c r="U120" s="35"/>
      <c r="V120" s="35"/>
      <c r="W120" s="35"/>
      <c r="X120" s="35"/>
      <c r="Y120" s="35"/>
      <c r="Z120" s="35"/>
      <c r="IK120" s="47"/>
      <c r="IL120" s="47"/>
      <c r="IM120" s="47"/>
      <c r="IN120" s="47"/>
      <c r="IO120" s="47"/>
      <c r="IP120" s="47"/>
      <c r="IQ120" s="47"/>
      <c r="IR120" s="47"/>
      <c r="IS120" s="47"/>
      <c r="IT120" s="47"/>
      <c r="IU120" s="47"/>
      <c r="IV120" s="47"/>
    </row>
    <row r="121" spans="1:256" s="35" customFormat="1" ht="24" customHeight="1">
      <c r="A121" s="60"/>
      <c r="B121" s="61"/>
      <c r="C121" s="61"/>
      <c r="D121" s="62"/>
      <c r="E121" s="63" t="s">
        <v>2079</v>
      </c>
      <c r="F121" s="59">
        <v>67</v>
      </c>
      <c r="IK121" s="47"/>
      <c r="IL121" s="47"/>
      <c r="IM121" s="47"/>
      <c r="IN121" s="47"/>
      <c r="IO121" s="47"/>
      <c r="IP121" s="47"/>
      <c r="IQ121" s="47"/>
      <c r="IR121" s="47"/>
      <c r="IS121" s="47"/>
      <c r="IT121" s="47"/>
      <c r="IU121" s="47"/>
      <c r="IV121" s="47"/>
    </row>
    <row r="122" spans="1:256" s="37" customFormat="1" ht="24" customHeight="1">
      <c r="A122" s="60"/>
      <c r="B122" s="61" t="s">
        <v>1976</v>
      </c>
      <c r="C122" s="61"/>
      <c r="D122" s="62" t="s">
        <v>2080</v>
      </c>
      <c r="E122" s="63"/>
      <c r="F122" s="59">
        <v>317</v>
      </c>
      <c r="G122" s="35"/>
      <c r="H122" s="35"/>
      <c r="I122" s="35"/>
      <c r="J122" s="35"/>
      <c r="K122" s="35"/>
      <c r="L122" s="35"/>
      <c r="M122" s="35"/>
      <c r="N122" s="35"/>
      <c r="O122" s="35"/>
      <c r="P122" s="35"/>
      <c r="Q122" s="35"/>
      <c r="R122" s="35"/>
      <c r="S122" s="35"/>
      <c r="T122" s="35"/>
      <c r="U122" s="35"/>
      <c r="V122" s="35"/>
      <c r="W122" s="35"/>
      <c r="X122" s="35"/>
      <c r="Y122" s="35"/>
      <c r="Z122" s="35"/>
      <c r="IK122" s="47"/>
      <c r="IL122" s="47"/>
      <c r="IM122" s="47"/>
      <c r="IN122" s="47"/>
      <c r="IO122" s="47"/>
      <c r="IP122" s="47"/>
      <c r="IQ122" s="47"/>
      <c r="IR122" s="47"/>
      <c r="IS122" s="47"/>
      <c r="IT122" s="47"/>
      <c r="IU122" s="47"/>
      <c r="IV122" s="47"/>
    </row>
    <row r="123" spans="1:256" s="35" customFormat="1" ht="24" customHeight="1">
      <c r="A123" s="60"/>
      <c r="B123" s="61"/>
      <c r="C123" s="61"/>
      <c r="D123" s="62"/>
      <c r="E123" s="63" t="s">
        <v>2081</v>
      </c>
      <c r="F123" s="59">
        <v>45</v>
      </c>
      <c r="IK123" s="47"/>
      <c r="IL123" s="47"/>
      <c r="IM123" s="47"/>
      <c r="IN123" s="47"/>
      <c r="IO123" s="47"/>
      <c r="IP123" s="47"/>
      <c r="IQ123" s="47"/>
      <c r="IR123" s="47"/>
      <c r="IS123" s="47"/>
      <c r="IT123" s="47"/>
      <c r="IU123" s="47"/>
      <c r="IV123" s="47"/>
    </row>
    <row r="124" spans="1:256" s="35" customFormat="1" ht="24" customHeight="1">
      <c r="A124" s="60"/>
      <c r="B124" s="61"/>
      <c r="C124" s="61"/>
      <c r="D124" s="62"/>
      <c r="E124" s="63" t="s">
        <v>2082</v>
      </c>
      <c r="F124" s="59">
        <v>19</v>
      </c>
      <c r="IK124" s="47"/>
      <c r="IL124" s="47"/>
      <c r="IM124" s="47"/>
      <c r="IN124" s="47"/>
      <c r="IO124" s="47"/>
      <c r="IP124" s="47"/>
      <c r="IQ124" s="47"/>
      <c r="IR124" s="47"/>
      <c r="IS124" s="47"/>
      <c r="IT124" s="47"/>
      <c r="IU124" s="47"/>
      <c r="IV124" s="47"/>
    </row>
    <row r="125" spans="1:256" s="35" customFormat="1" ht="24" customHeight="1">
      <c r="A125" s="60"/>
      <c r="B125" s="61"/>
      <c r="C125" s="61"/>
      <c r="D125" s="62"/>
      <c r="E125" s="63" t="s">
        <v>2083</v>
      </c>
      <c r="F125" s="59">
        <v>13</v>
      </c>
      <c r="IK125" s="47"/>
      <c r="IL125" s="47"/>
      <c r="IM125" s="47"/>
      <c r="IN125" s="47"/>
      <c r="IO125" s="47"/>
      <c r="IP125" s="47"/>
      <c r="IQ125" s="47"/>
      <c r="IR125" s="47"/>
      <c r="IS125" s="47"/>
      <c r="IT125" s="47"/>
      <c r="IU125" s="47"/>
      <c r="IV125" s="47"/>
    </row>
    <row r="126" spans="1:256" s="39" customFormat="1" ht="24" customHeight="1">
      <c r="A126" s="60"/>
      <c r="B126" s="61"/>
      <c r="C126" s="61"/>
      <c r="D126" s="62"/>
      <c r="E126" s="63" t="s">
        <v>2084</v>
      </c>
      <c r="F126" s="59">
        <v>240</v>
      </c>
      <c r="G126" s="35"/>
      <c r="H126" s="35"/>
      <c r="I126" s="35"/>
      <c r="J126" s="35"/>
      <c r="K126" s="35"/>
      <c r="L126" s="35"/>
      <c r="M126" s="35"/>
      <c r="N126" s="35"/>
      <c r="O126" s="35"/>
      <c r="P126" s="35"/>
      <c r="Q126" s="35"/>
      <c r="R126" s="35"/>
      <c r="S126" s="35"/>
      <c r="T126" s="35"/>
      <c r="U126" s="35"/>
      <c r="V126" s="35"/>
      <c r="W126" s="35"/>
      <c r="X126" s="35"/>
      <c r="Y126" s="35"/>
      <c r="Z126" s="35"/>
      <c r="IK126" s="68"/>
      <c r="IL126" s="68"/>
      <c r="IM126" s="68"/>
      <c r="IN126" s="68"/>
      <c r="IO126" s="68"/>
      <c r="IP126" s="68"/>
      <c r="IQ126" s="68"/>
      <c r="IR126" s="68"/>
      <c r="IS126" s="68"/>
      <c r="IT126" s="68"/>
      <c r="IU126" s="68"/>
      <c r="IV126" s="68"/>
    </row>
    <row r="127" spans="1:256" s="37" customFormat="1" ht="24" customHeight="1">
      <c r="A127" s="60"/>
      <c r="B127" s="61" t="s">
        <v>2001</v>
      </c>
      <c r="C127" s="61"/>
      <c r="D127" s="62" t="s">
        <v>2085</v>
      </c>
      <c r="E127" s="63"/>
      <c r="F127" s="59">
        <v>402</v>
      </c>
      <c r="G127" s="35"/>
      <c r="H127" s="35"/>
      <c r="I127" s="35"/>
      <c r="J127" s="35"/>
      <c r="K127" s="35"/>
      <c r="L127" s="35"/>
      <c r="M127" s="35"/>
      <c r="N127" s="35"/>
      <c r="O127" s="35"/>
      <c r="P127" s="35"/>
      <c r="Q127" s="35"/>
      <c r="R127" s="35"/>
      <c r="S127" s="35"/>
      <c r="T127" s="35"/>
      <c r="U127" s="35"/>
      <c r="V127" s="35"/>
      <c r="W127" s="35"/>
      <c r="X127" s="35"/>
      <c r="Y127" s="35"/>
      <c r="Z127" s="35"/>
      <c r="IK127" s="47"/>
      <c r="IL127" s="47"/>
      <c r="IM127" s="47"/>
      <c r="IN127" s="47"/>
      <c r="IO127" s="47"/>
      <c r="IP127" s="47"/>
      <c r="IQ127" s="47"/>
      <c r="IR127" s="47"/>
      <c r="IS127" s="47"/>
      <c r="IT127" s="47"/>
      <c r="IU127" s="47"/>
      <c r="IV127" s="47"/>
    </row>
    <row r="128" spans="1:256" s="35" customFormat="1" ht="24" customHeight="1">
      <c r="A128" s="60"/>
      <c r="B128" s="61"/>
      <c r="C128" s="64"/>
      <c r="D128" s="62"/>
      <c r="E128" s="63" t="s">
        <v>2086</v>
      </c>
      <c r="F128" s="59">
        <v>2</v>
      </c>
      <c r="IK128" s="47"/>
      <c r="IL128" s="47"/>
      <c r="IM128" s="47"/>
      <c r="IN128" s="47"/>
      <c r="IO128" s="47"/>
      <c r="IP128" s="47"/>
      <c r="IQ128" s="47"/>
      <c r="IR128" s="47"/>
      <c r="IS128" s="47"/>
      <c r="IT128" s="47"/>
      <c r="IU128" s="47"/>
      <c r="IV128" s="47"/>
    </row>
    <row r="129" spans="1:256" s="35" customFormat="1" ht="24" customHeight="1">
      <c r="A129" s="60"/>
      <c r="B129" s="61"/>
      <c r="C129" s="64"/>
      <c r="D129" s="62"/>
      <c r="E129" s="63" t="s">
        <v>2087</v>
      </c>
      <c r="F129" s="59">
        <v>62</v>
      </c>
      <c r="IK129" s="47"/>
      <c r="IL129" s="47"/>
      <c r="IM129" s="47"/>
      <c r="IN129" s="47"/>
      <c r="IO129" s="47"/>
      <c r="IP129" s="47"/>
      <c r="IQ129" s="47"/>
      <c r="IR129" s="47"/>
      <c r="IS129" s="47"/>
      <c r="IT129" s="47"/>
      <c r="IU129" s="47"/>
      <c r="IV129" s="47"/>
    </row>
    <row r="130" spans="1:256" s="39" customFormat="1" ht="24" customHeight="1">
      <c r="A130" s="60"/>
      <c r="B130" s="61"/>
      <c r="C130" s="64"/>
      <c r="D130" s="62"/>
      <c r="E130" s="63" t="s">
        <v>2088</v>
      </c>
      <c r="F130" s="59">
        <v>338</v>
      </c>
      <c r="G130" s="35"/>
      <c r="H130" s="35"/>
      <c r="I130" s="35"/>
      <c r="J130" s="35"/>
      <c r="K130" s="35"/>
      <c r="L130" s="35"/>
      <c r="M130" s="35"/>
      <c r="N130" s="35"/>
      <c r="O130" s="35"/>
      <c r="P130" s="35"/>
      <c r="Q130" s="35"/>
      <c r="R130" s="35"/>
      <c r="S130" s="35"/>
      <c r="T130" s="35"/>
      <c r="U130" s="35"/>
      <c r="V130" s="35"/>
      <c r="W130" s="35"/>
      <c r="X130" s="35"/>
      <c r="Y130" s="35"/>
      <c r="Z130" s="35"/>
      <c r="IK130" s="68"/>
      <c r="IL130" s="68"/>
      <c r="IM130" s="68"/>
      <c r="IN130" s="68"/>
      <c r="IO130" s="68"/>
      <c r="IP130" s="68"/>
      <c r="IQ130" s="68"/>
      <c r="IR130" s="68"/>
      <c r="IS130" s="68"/>
      <c r="IT130" s="68"/>
      <c r="IU130" s="68"/>
      <c r="IV130" s="68"/>
    </row>
    <row r="131" spans="1:256" s="37" customFormat="1" ht="24" customHeight="1">
      <c r="A131" s="60"/>
      <c r="B131" s="61" t="s">
        <v>2013</v>
      </c>
      <c r="C131" s="64"/>
      <c r="D131" s="62" t="s">
        <v>2089</v>
      </c>
      <c r="E131" s="63"/>
      <c r="F131" s="59">
        <v>1496</v>
      </c>
      <c r="G131" s="35"/>
      <c r="H131" s="35"/>
      <c r="I131" s="35"/>
      <c r="J131" s="35"/>
      <c r="K131" s="35"/>
      <c r="L131" s="35"/>
      <c r="M131" s="35"/>
      <c r="N131" s="35"/>
      <c r="O131" s="35"/>
      <c r="P131" s="35"/>
      <c r="Q131" s="35"/>
      <c r="R131" s="35"/>
      <c r="S131" s="35"/>
      <c r="T131" s="35"/>
      <c r="U131" s="35"/>
      <c r="V131" s="35"/>
      <c r="W131" s="35"/>
      <c r="X131" s="35"/>
      <c r="Y131" s="35"/>
      <c r="Z131" s="35"/>
      <c r="IK131" s="47"/>
      <c r="IL131" s="47"/>
      <c r="IM131" s="47"/>
      <c r="IN131" s="47"/>
      <c r="IO131" s="47"/>
      <c r="IP131" s="47"/>
      <c r="IQ131" s="47"/>
      <c r="IR131" s="47"/>
      <c r="IS131" s="47"/>
      <c r="IT131" s="47"/>
      <c r="IU131" s="47"/>
      <c r="IV131" s="47"/>
    </row>
    <row r="132" spans="1:256" s="35" customFormat="1" ht="24" customHeight="1">
      <c r="A132" s="60"/>
      <c r="B132" s="61"/>
      <c r="C132" s="64"/>
      <c r="D132" s="62"/>
      <c r="E132" s="63" t="s">
        <v>2090</v>
      </c>
      <c r="F132" s="59">
        <v>36</v>
      </c>
      <c r="IK132" s="47"/>
      <c r="IL132" s="47"/>
      <c r="IM132" s="47"/>
      <c r="IN132" s="47"/>
      <c r="IO132" s="47"/>
      <c r="IP132" s="47"/>
      <c r="IQ132" s="47"/>
      <c r="IR132" s="47"/>
      <c r="IS132" s="47"/>
      <c r="IT132" s="47"/>
      <c r="IU132" s="47"/>
      <c r="IV132" s="47"/>
    </row>
    <row r="133" spans="1:256" s="35" customFormat="1" ht="24" customHeight="1">
      <c r="A133" s="60"/>
      <c r="B133" s="61"/>
      <c r="C133" s="64"/>
      <c r="D133" s="62"/>
      <c r="E133" s="63" t="s">
        <v>2091</v>
      </c>
      <c r="F133" s="59">
        <v>36</v>
      </c>
      <c r="IK133" s="47"/>
      <c r="IL133" s="47"/>
      <c r="IM133" s="47"/>
      <c r="IN133" s="47"/>
      <c r="IO133" s="47"/>
      <c r="IP133" s="47"/>
      <c r="IQ133" s="47"/>
      <c r="IR133" s="47"/>
      <c r="IS133" s="47"/>
      <c r="IT133" s="47"/>
      <c r="IU133" s="47"/>
      <c r="IV133" s="47"/>
    </row>
    <row r="134" spans="1:256" s="35" customFormat="1" ht="24" customHeight="1">
      <c r="A134" s="60"/>
      <c r="B134" s="61"/>
      <c r="C134" s="61"/>
      <c r="D134" s="62"/>
      <c r="E134" s="63" t="s">
        <v>2092</v>
      </c>
      <c r="F134" s="59">
        <v>42</v>
      </c>
      <c r="IK134" s="47"/>
      <c r="IL134" s="47"/>
      <c r="IM134" s="47"/>
      <c r="IN134" s="47"/>
      <c r="IO134" s="47"/>
      <c r="IP134" s="47"/>
      <c r="IQ134" s="47"/>
      <c r="IR134" s="47"/>
      <c r="IS134" s="47"/>
      <c r="IT134" s="47"/>
      <c r="IU134" s="47"/>
      <c r="IV134" s="47"/>
    </row>
    <row r="135" spans="1:256" s="43" customFormat="1" ht="24" customHeight="1">
      <c r="A135" s="60"/>
      <c r="B135" s="61"/>
      <c r="C135" s="64"/>
      <c r="D135" s="62"/>
      <c r="E135" s="63" t="s">
        <v>2087</v>
      </c>
      <c r="F135" s="59">
        <v>62</v>
      </c>
      <c r="IK135" s="47"/>
      <c r="IL135" s="47"/>
      <c r="IM135" s="47"/>
      <c r="IN135" s="47"/>
      <c r="IO135" s="47"/>
      <c r="IP135" s="47"/>
      <c r="IQ135" s="47"/>
      <c r="IR135" s="47"/>
      <c r="IS135" s="47"/>
      <c r="IT135" s="47"/>
      <c r="IU135" s="47"/>
      <c r="IV135" s="47"/>
    </row>
    <row r="136" spans="1:256" s="35" customFormat="1" ht="24" customHeight="1">
      <c r="A136" s="60"/>
      <c r="B136" s="61"/>
      <c r="C136" s="64"/>
      <c r="D136" s="62"/>
      <c r="E136" s="63" t="s">
        <v>2093</v>
      </c>
      <c r="F136" s="59">
        <v>178</v>
      </c>
      <c r="IK136" s="47"/>
      <c r="IL136" s="47"/>
      <c r="IM136" s="47"/>
      <c r="IN136" s="47"/>
      <c r="IO136" s="47"/>
      <c r="IP136" s="47"/>
      <c r="IQ136" s="47"/>
      <c r="IR136" s="47"/>
      <c r="IS136" s="47"/>
      <c r="IT136" s="47"/>
      <c r="IU136" s="47"/>
      <c r="IV136" s="47"/>
    </row>
    <row r="137" spans="1:256" s="35" customFormat="1" ht="24" customHeight="1">
      <c r="A137" s="60"/>
      <c r="B137" s="61"/>
      <c r="C137" s="64"/>
      <c r="D137" s="62"/>
      <c r="E137" s="63" t="s">
        <v>2094</v>
      </c>
      <c r="F137" s="59">
        <v>75</v>
      </c>
      <c r="IK137" s="47"/>
      <c r="IL137" s="47"/>
      <c r="IM137" s="47"/>
      <c r="IN137" s="47"/>
      <c r="IO137" s="47"/>
      <c r="IP137" s="47"/>
      <c r="IQ137" s="47"/>
      <c r="IR137" s="47"/>
      <c r="IS137" s="47"/>
      <c r="IT137" s="47"/>
      <c r="IU137" s="47"/>
      <c r="IV137" s="47"/>
    </row>
    <row r="138" spans="1:256" s="35" customFormat="1" ht="24" customHeight="1">
      <c r="A138" s="60"/>
      <c r="B138" s="61"/>
      <c r="C138" s="64"/>
      <c r="D138" s="62"/>
      <c r="E138" s="63" t="s">
        <v>2095</v>
      </c>
      <c r="F138" s="59">
        <v>1036</v>
      </c>
      <c r="IK138" s="47"/>
      <c r="IL138" s="47"/>
      <c r="IM138" s="47"/>
      <c r="IN138" s="47"/>
      <c r="IO138" s="47"/>
      <c r="IP138" s="47"/>
      <c r="IQ138" s="47"/>
      <c r="IR138" s="47"/>
      <c r="IS138" s="47"/>
      <c r="IT138" s="47"/>
      <c r="IU138" s="47"/>
      <c r="IV138" s="47"/>
    </row>
    <row r="139" spans="1:256" s="39" customFormat="1" ht="24" customHeight="1">
      <c r="A139" s="60"/>
      <c r="B139" s="61"/>
      <c r="C139" s="64"/>
      <c r="D139" s="62"/>
      <c r="E139" s="63" t="s">
        <v>2096</v>
      </c>
      <c r="F139" s="59">
        <v>31</v>
      </c>
      <c r="G139" s="35"/>
      <c r="H139" s="35"/>
      <c r="I139" s="35"/>
      <c r="J139" s="35"/>
      <c r="K139" s="35"/>
      <c r="L139" s="35"/>
      <c r="M139" s="35"/>
      <c r="N139" s="35"/>
      <c r="O139" s="35"/>
      <c r="P139" s="35"/>
      <c r="Q139" s="35"/>
      <c r="R139" s="35"/>
      <c r="S139" s="35"/>
      <c r="T139" s="35"/>
      <c r="U139" s="35"/>
      <c r="V139" s="35"/>
      <c r="W139" s="35"/>
      <c r="X139" s="35"/>
      <c r="Y139" s="35"/>
      <c r="Z139" s="35"/>
      <c r="IK139" s="68"/>
      <c r="IL139" s="68"/>
      <c r="IM139" s="68"/>
      <c r="IN139" s="68"/>
      <c r="IO139" s="68"/>
      <c r="IP139" s="68"/>
      <c r="IQ139" s="68"/>
      <c r="IR139" s="68"/>
      <c r="IS139" s="68"/>
      <c r="IT139" s="68"/>
      <c r="IU139" s="68"/>
      <c r="IV139" s="68"/>
    </row>
    <row r="140" spans="1:256" s="37" customFormat="1" ht="24" customHeight="1">
      <c r="A140" s="60"/>
      <c r="B140" s="61" t="s">
        <v>2097</v>
      </c>
      <c r="C140" s="61"/>
      <c r="D140" s="62" t="s">
        <v>2098</v>
      </c>
      <c r="E140" s="63"/>
      <c r="F140" s="59">
        <v>101</v>
      </c>
      <c r="G140" s="35"/>
      <c r="H140" s="35"/>
      <c r="I140" s="35"/>
      <c r="J140" s="35"/>
      <c r="K140" s="35"/>
      <c r="L140" s="35"/>
      <c r="M140" s="35"/>
      <c r="N140" s="35"/>
      <c r="O140" s="35"/>
      <c r="P140" s="35"/>
      <c r="Q140" s="35"/>
      <c r="R140" s="35"/>
      <c r="S140" s="35"/>
      <c r="T140" s="35"/>
      <c r="U140" s="35"/>
      <c r="V140" s="35"/>
      <c r="W140" s="35"/>
      <c r="X140" s="35"/>
      <c r="Y140" s="35"/>
      <c r="Z140" s="35"/>
      <c r="IK140" s="47"/>
      <c r="IL140" s="47"/>
      <c r="IM140" s="47"/>
      <c r="IN140" s="47"/>
      <c r="IO140" s="47"/>
      <c r="IP140" s="47"/>
      <c r="IQ140" s="47"/>
      <c r="IR140" s="47"/>
      <c r="IS140" s="47"/>
      <c r="IT140" s="47"/>
      <c r="IU140" s="47"/>
      <c r="IV140" s="47"/>
    </row>
    <row r="141" spans="1:256" s="35" customFormat="1" ht="24" customHeight="1">
      <c r="A141" s="60"/>
      <c r="B141" s="61"/>
      <c r="C141" s="64"/>
      <c r="D141" s="62"/>
      <c r="E141" s="63" t="s">
        <v>2099</v>
      </c>
      <c r="F141" s="59">
        <v>101</v>
      </c>
      <c r="IK141" s="47"/>
      <c r="IL141" s="47"/>
      <c r="IM141" s="47"/>
      <c r="IN141" s="47"/>
      <c r="IO141" s="47"/>
      <c r="IP141" s="47"/>
      <c r="IQ141" s="47"/>
      <c r="IR141" s="47"/>
      <c r="IS141" s="47"/>
      <c r="IT141" s="47"/>
      <c r="IU141" s="47"/>
      <c r="IV141" s="47"/>
    </row>
    <row r="142" spans="1:256" s="37" customFormat="1" ht="24" customHeight="1">
      <c r="A142" s="60"/>
      <c r="B142" s="61" t="s">
        <v>1981</v>
      </c>
      <c r="C142" s="64"/>
      <c r="D142" s="62" t="s">
        <v>2100</v>
      </c>
      <c r="E142" s="63"/>
      <c r="F142" s="59">
        <v>15</v>
      </c>
      <c r="G142" s="35"/>
      <c r="H142" s="35"/>
      <c r="I142" s="35"/>
      <c r="J142" s="35"/>
      <c r="K142" s="35"/>
      <c r="L142" s="35"/>
      <c r="M142" s="35"/>
      <c r="N142" s="35"/>
      <c r="O142" s="35"/>
      <c r="P142" s="35"/>
      <c r="Q142" s="35"/>
      <c r="R142" s="35"/>
      <c r="S142" s="35"/>
      <c r="T142" s="35"/>
      <c r="U142" s="35"/>
      <c r="V142" s="35"/>
      <c r="W142" s="35"/>
      <c r="X142" s="35"/>
      <c r="Y142" s="35"/>
      <c r="Z142" s="35"/>
      <c r="IK142" s="47"/>
      <c r="IL142" s="47"/>
      <c r="IM142" s="47"/>
      <c r="IN142" s="47"/>
      <c r="IO142" s="47"/>
      <c r="IP142" s="47"/>
      <c r="IQ142" s="47"/>
      <c r="IR142" s="47"/>
      <c r="IS142" s="47"/>
      <c r="IT142" s="47"/>
      <c r="IU142" s="47"/>
      <c r="IV142" s="47"/>
    </row>
    <row r="143" spans="1:256" s="39" customFormat="1" ht="24" customHeight="1">
      <c r="A143" s="60"/>
      <c r="B143" s="61"/>
      <c r="C143" s="64"/>
      <c r="D143" s="62"/>
      <c r="E143" s="63" t="s">
        <v>2101</v>
      </c>
      <c r="F143" s="59">
        <v>15</v>
      </c>
      <c r="G143" s="35"/>
      <c r="H143" s="35"/>
      <c r="I143" s="35"/>
      <c r="J143" s="35"/>
      <c r="K143" s="35"/>
      <c r="L143" s="35"/>
      <c r="M143" s="35"/>
      <c r="N143" s="35"/>
      <c r="O143" s="35"/>
      <c r="P143" s="35"/>
      <c r="Q143" s="35"/>
      <c r="R143" s="35"/>
      <c r="S143" s="35"/>
      <c r="T143" s="35"/>
      <c r="U143" s="35"/>
      <c r="V143" s="35"/>
      <c r="W143" s="35"/>
      <c r="X143" s="35"/>
      <c r="Y143" s="35"/>
      <c r="Z143" s="35"/>
      <c r="IK143" s="68"/>
      <c r="IL143" s="68"/>
      <c r="IM143" s="68"/>
      <c r="IN143" s="68"/>
      <c r="IO143" s="68"/>
      <c r="IP143" s="68"/>
      <c r="IQ143" s="68"/>
      <c r="IR143" s="68"/>
      <c r="IS143" s="68"/>
      <c r="IT143" s="68"/>
      <c r="IU143" s="68"/>
      <c r="IV143" s="68"/>
    </row>
    <row r="144" spans="1:256" s="2" customFormat="1" ht="24" customHeight="1">
      <c r="A144" s="60"/>
      <c r="B144" s="61" t="s">
        <v>2020</v>
      </c>
      <c r="C144" s="64"/>
      <c r="D144" s="62" t="s">
        <v>2102</v>
      </c>
      <c r="E144" s="63"/>
      <c r="F144" s="59">
        <v>144</v>
      </c>
      <c r="IK144" s="47"/>
      <c r="IL144" s="47"/>
      <c r="IM144" s="47"/>
      <c r="IN144" s="47"/>
      <c r="IO144" s="47"/>
      <c r="IP144" s="47"/>
      <c r="IQ144" s="47"/>
      <c r="IR144" s="47"/>
      <c r="IS144" s="47"/>
      <c r="IT144" s="47"/>
      <c r="IU144" s="47"/>
      <c r="IV144" s="47"/>
    </row>
    <row r="145" spans="1:256" s="2" customFormat="1" ht="24" customHeight="1">
      <c r="A145" s="60"/>
      <c r="B145" s="61"/>
      <c r="C145" s="64"/>
      <c r="D145" s="62"/>
      <c r="E145" s="63" t="s">
        <v>2103</v>
      </c>
      <c r="F145" s="59">
        <v>1</v>
      </c>
      <c r="IK145" s="47"/>
      <c r="IL145" s="47"/>
      <c r="IM145" s="47"/>
      <c r="IN145" s="47"/>
      <c r="IO145" s="47"/>
      <c r="IP145" s="47"/>
      <c r="IQ145" s="47"/>
      <c r="IR145" s="47"/>
      <c r="IS145" s="47"/>
      <c r="IT145" s="47"/>
      <c r="IU145" s="47"/>
      <c r="IV145" s="47"/>
    </row>
    <row r="146" spans="1:256" s="2" customFormat="1" ht="24" customHeight="1">
      <c r="A146" s="60"/>
      <c r="B146" s="61"/>
      <c r="C146" s="64"/>
      <c r="D146" s="62"/>
      <c r="E146" s="63" t="s">
        <v>2104</v>
      </c>
      <c r="F146" s="59">
        <v>3</v>
      </c>
      <c r="IK146" s="47"/>
      <c r="IL146" s="47"/>
      <c r="IM146" s="47"/>
      <c r="IN146" s="47"/>
      <c r="IO146" s="47"/>
      <c r="IP146" s="47"/>
      <c r="IQ146" s="47"/>
      <c r="IR146" s="47"/>
      <c r="IS146" s="47"/>
      <c r="IT146" s="47"/>
      <c r="IU146" s="47"/>
      <c r="IV146" s="47"/>
    </row>
    <row r="147" spans="1:256" s="2" customFormat="1" ht="24" customHeight="1">
      <c r="A147" s="60"/>
      <c r="B147" s="61"/>
      <c r="C147" s="64"/>
      <c r="D147" s="62"/>
      <c r="E147" s="63" t="s">
        <v>2086</v>
      </c>
      <c r="F147" s="59">
        <v>5</v>
      </c>
      <c r="IK147" s="47"/>
      <c r="IL147" s="47"/>
      <c r="IM147" s="47"/>
      <c r="IN147" s="47"/>
      <c r="IO147" s="47"/>
      <c r="IP147" s="47"/>
      <c r="IQ147" s="47"/>
      <c r="IR147" s="47"/>
      <c r="IS147" s="47"/>
      <c r="IT147" s="47"/>
      <c r="IU147" s="47"/>
      <c r="IV147" s="47"/>
    </row>
    <row r="148" spans="1:256" s="2" customFormat="1" ht="24" customHeight="1">
      <c r="A148" s="60"/>
      <c r="B148" s="61"/>
      <c r="C148" s="64"/>
      <c r="D148" s="62"/>
      <c r="E148" s="63" t="s">
        <v>2105</v>
      </c>
      <c r="F148" s="59">
        <v>4</v>
      </c>
      <c r="IK148" s="47"/>
      <c r="IL148" s="47"/>
      <c r="IM148" s="47"/>
      <c r="IN148" s="47"/>
      <c r="IO148" s="47"/>
      <c r="IP148" s="47"/>
      <c r="IQ148" s="47"/>
      <c r="IR148" s="47"/>
      <c r="IS148" s="47"/>
      <c r="IT148" s="47"/>
      <c r="IU148" s="47"/>
      <c r="IV148" s="47"/>
    </row>
    <row r="149" spans="1:256" s="2" customFormat="1" ht="24" customHeight="1">
      <c r="A149" s="60"/>
      <c r="B149" s="61"/>
      <c r="C149" s="64"/>
      <c r="D149" s="62"/>
      <c r="E149" s="63" t="s">
        <v>2106</v>
      </c>
      <c r="F149" s="59">
        <v>25</v>
      </c>
      <c r="IK149" s="47"/>
      <c r="IL149" s="47"/>
      <c r="IM149" s="47"/>
      <c r="IN149" s="47"/>
      <c r="IO149" s="47"/>
      <c r="IP149" s="47"/>
      <c r="IQ149" s="47"/>
      <c r="IR149" s="47"/>
      <c r="IS149" s="47"/>
      <c r="IT149" s="47"/>
      <c r="IU149" s="47"/>
      <c r="IV149" s="47"/>
    </row>
    <row r="150" spans="1:256" s="2" customFormat="1" ht="24" customHeight="1">
      <c r="A150" s="60"/>
      <c r="B150" s="61"/>
      <c r="C150" s="64"/>
      <c r="D150" s="62"/>
      <c r="E150" s="63" t="s">
        <v>2107</v>
      </c>
      <c r="F150" s="59">
        <v>20</v>
      </c>
      <c r="IK150" s="47"/>
      <c r="IL150" s="47"/>
      <c r="IM150" s="47"/>
      <c r="IN150" s="47"/>
      <c r="IO150" s="47"/>
      <c r="IP150" s="47"/>
      <c r="IQ150" s="47"/>
      <c r="IR150" s="47"/>
      <c r="IS150" s="47"/>
      <c r="IT150" s="47"/>
      <c r="IU150" s="47"/>
      <c r="IV150" s="47"/>
    </row>
    <row r="151" spans="1:256" s="2" customFormat="1" ht="24" customHeight="1">
      <c r="A151" s="60"/>
      <c r="B151" s="61"/>
      <c r="C151" s="64"/>
      <c r="D151" s="62"/>
      <c r="E151" s="63" t="s">
        <v>2108</v>
      </c>
      <c r="F151" s="59">
        <v>80</v>
      </c>
      <c r="IK151" s="47"/>
      <c r="IL151" s="47"/>
      <c r="IM151" s="47"/>
      <c r="IN151" s="47"/>
      <c r="IO151" s="47"/>
      <c r="IP151" s="47"/>
      <c r="IQ151" s="47"/>
      <c r="IR151" s="47"/>
      <c r="IS151" s="47"/>
      <c r="IT151" s="47"/>
      <c r="IU151" s="47"/>
      <c r="IV151" s="47"/>
    </row>
    <row r="152" spans="1:256" s="45" customFormat="1" ht="24" customHeight="1">
      <c r="A152" s="60"/>
      <c r="B152" s="61"/>
      <c r="C152" s="64"/>
      <c r="D152" s="62"/>
      <c r="E152" s="63" t="s">
        <v>2109</v>
      </c>
      <c r="F152" s="59">
        <v>6</v>
      </c>
      <c r="G152" s="2"/>
      <c r="H152" s="2"/>
      <c r="I152" s="2"/>
      <c r="J152" s="2"/>
      <c r="K152" s="2"/>
      <c r="L152" s="2"/>
      <c r="M152" s="2"/>
      <c r="N152" s="2"/>
      <c r="O152" s="2"/>
      <c r="P152" s="2"/>
      <c r="Q152" s="2"/>
      <c r="R152" s="2"/>
      <c r="S152" s="2"/>
      <c r="T152" s="2"/>
      <c r="U152" s="35"/>
      <c r="V152" s="35"/>
      <c r="W152" s="35"/>
      <c r="X152" s="35"/>
      <c r="Y152" s="35"/>
      <c r="Z152" s="35"/>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c r="ID152" s="39"/>
      <c r="IE152" s="39"/>
      <c r="IF152" s="39"/>
      <c r="IG152" s="39"/>
      <c r="IH152" s="39"/>
      <c r="II152" s="39"/>
      <c r="IJ152" s="39"/>
      <c r="IK152" s="68"/>
      <c r="IL152" s="68"/>
      <c r="IM152" s="68"/>
      <c r="IN152" s="68"/>
      <c r="IO152" s="68"/>
      <c r="IP152" s="68"/>
      <c r="IQ152" s="68"/>
      <c r="IR152" s="68"/>
      <c r="IS152" s="68"/>
      <c r="IT152" s="68"/>
      <c r="IU152" s="68"/>
      <c r="IV152" s="68"/>
    </row>
    <row r="153" spans="1:256" s="37" customFormat="1" ht="24" customHeight="1">
      <c r="A153" s="60"/>
      <c r="B153" s="61" t="s">
        <v>1965</v>
      </c>
      <c r="C153" s="64"/>
      <c r="D153" s="62" t="s">
        <v>2110</v>
      </c>
      <c r="E153" s="63"/>
      <c r="F153" s="59">
        <v>45</v>
      </c>
      <c r="G153" s="35"/>
      <c r="H153" s="35"/>
      <c r="I153" s="35"/>
      <c r="J153" s="35"/>
      <c r="K153" s="35"/>
      <c r="L153" s="35"/>
      <c r="M153" s="35"/>
      <c r="N153" s="35"/>
      <c r="O153" s="35"/>
      <c r="P153" s="35"/>
      <c r="Q153" s="35"/>
      <c r="R153" s="35"/>
      <c r="S153" s="35"/>
      <c r="T153" s="35"/>
      <c r="U153" s="35"/>
      <c r="V153" s="35"/>
      <c r="W153" s="35"/>
      <c r="X153" s="35"/>
      <c r="Y153" s="35"/>
      <c r="Z153" s="35"/>
      <c r="IK153" s="47"/>
      <c r="IL153" s="47"/>
      <c r="IM153" s="47"/>
      <c r="IN153" s="47"/>
      <c r="IO153" s="47"/>
      <c r="IP153" s="47"/>
      <c r="IQ153" s="47"/>
      <c r="IR153" s="47"/>
      <c r="IS153" s="47"/>
      <c r="IT153" s="47"/>
      <c r="IU153" s="47"/>
      <c r="IV153" s="47"/>
    </row>
    <row r="154" spans="1:256" s="35" customFormat="1" ht="24" customHeight="1">
      <c r="A154" s="60"/>
      <c r="B154" s="61"/>
      <c r="C154" s="64"/>
      <c r="D154" s="62"/>
      <c r="E154" s="63" t="s">
        <v>2111</v>
      </c>
      <c r="F154" s="59">
        <v>30</v>
      </c>
      <c r="IK154" s="47"/>
      <c r="IL154" s="47"/>
      <c r="IM154" s="47"/>
      <c r="IN154" s="47"/>
      <c r="IO154" s="47"/>
      <c r="IP154" s="47"/>
      <c r="IQ154" s="47"/>
      <c r="IR154" s="47"/>
      <c r="IS154" s="47"/>
      <c r="IT154" s="47"/>
      <c r="IU154" s="47"/>
      <c r="IV154" s="47"/>
    </row>
    <row r="155" spans="1:256" s="39" customFormat="1" ht="24" customHeight="1">
      <c r="A155" s="60"/>
      <c r="B155" s="61"/>
      <c r="C155" s="64"/>
      <c r="D155" s="62"/>
      <c r="E155" s="63" t="s">
        <v>2112</v>
      </c>
      <c r="F155" s="59">
        <v>15</v>
      </c>
      <c r="G155" s="35"/>
      <c r="H155" s="35"/>
      <c r="I155" s="35"/>
      <c r="J155" s="35"/>
      <c r="K155" s="35"/>
      <c r="L155" s="35"/>
      <c r="M155" s="35"/>
      <c r="N155" s="35"/>
      <c r="O155" s="35"/>
      <c r="P155" s="35"/>
      <c r="Q155" s="35"/>
      <c r="R155" s="35"/>
      <c r="S155" s="35"/>
      <c r="T155" s="35"/>
      <c r="U155" s="35"/>
      <c r="V155" s="35"/>
      <c r="W155" s="35"/>
      <c r="X155" s="35"/>
      <c r="Y155" s="35"/>
      <c r="Z155" s="35"/>
      <c r="IK155" s="68"/>
      <c r="IL155" s="68"/>
      <c r="IM155" s="68"/>
      <c r="IN155" s="68"/>
      <c r="IO155" s="68"/>
      <c r="IP155" s="68"/>
      <c r="IQ155" s="68"/>
      <c r="IR155" s="68"/>
      <c r="IS155" s="68"/>
      <c r="IT155" s="68"/>
      <c r="IU155" s="68"/>
      <c r="IV155" s="68"/>
    </row>
    <row r="156" spans="1:256" s="35" customFormat="1" ht="24" customHeight="1">
      <c r="A156" s="60"/>
      <c r="B156" s="61" t="s">
        <v>2113</v>
      </c>
      <c r="C156" s="64"/>
      <c r="D156" s="62" t="s">
        <v>2114</v>
      </c>
      <c r="E156" s="63"/>
      <c r="F156" s="59">
        <v>289</v>
      </c>
      <c r="IK156" s="47"/>
      <c r="IL156" s="47"/>
      <c r="IM156" s="47"/>
      <c r="IN156" s="47"/>
      <c r="IO156" s="47"/>
      <c r="IP156" s="47"/>
      <c r="IQ156" s="47"/>
      <c r="IR156" s="47"/>
      <c r="IS156" s="47"/>
      <c r="IT156" s="47"/>
      <c r="IU156" s="47"/>
      <c r="IV156" s="47"/>
    </row>
    <row r="157" spans="1:256" s="35" customFormat="1" ht="24" customHeight="1">
      <c r="A157" s="60"/>
      <c r="B157" s="61"/>
      <c r="C157" s="64"/>
      <c r="D157" s="62"/>
      <c r="E157" s="65" t="s">
        <v>2115</v>
      </c>
      <c r="F157" s="59">
        <v>221</v>
      </c>
      <c r="IK157" s="47"/>
      <c r="IL157" s="47"/>
      <c r="IM157" s="47"/>
      <c r="IN157" s="47"/>
      <c r="IO157" s="47"/>
      <c r="IP157" s="47"/>
      <c r="IQ157" s="47"/>
      <c r="IR157" s="47"/>
      <c r="IS157" s="47"/>
      <c r="IT157" s="47"/>
      <c r="IU157" s="47"/>
      <c r="IV157" s="47"/>
    </row>
    <row r="158" spans="1:256" s="39" customFormat="1" ht="24" customHeight="1">
      <c r="A158" s="60"/>
      <c r="B158" s="61"/>
      <c r="C158" s="64"/>
      <c r="D158" s="62"/>
      <c r="E158" s="65" t="s">
        <v>2116</v>
      </c>
      <c r="F158" s="59">
        <v>68</v>
      </c>
      <c r="G158" s="35"/>
      <c r="H158" s="35"/>
      <c r="I158" s="35"/>
      <c r="J158" s="35"/>
      <c r="K158" s="35"/>
      <c r="L158" s="35"/>
      <c r="M158" s="35"/>
      <c r="N158" s="35"/>
      <c r="O158" s="35"/>
      <c r="P158" s="35"/>
      <c r="Q158" s="35"/>
      <c r="R158" s="35"/>
      <c r="S158" s="35"/>
      <c r="T158" s="35"/>
      <c r="U158" s="35"/>
      <c r="V158" s="35"/>
      <c r="W158" s="35"/>
      <c r="X158" s="35"/>
      <c r="Y158" s="35"/>
      <c r="Z158" s="35"/>
      <c r="IK158" s="68"/>
      <c r="IL158" s="68"/>
      <c r="IM158" s="68"/>
      <c r="IN158" s="68"/>
      <c r="IO158" s="68"/>
      <c r="IP158" s="68"/>
      <c r="IQ158" s="68"/>
      <c r="IR158" s="68"/>
      <c r="IS158" s="68"/>
      <c r="IT158" s="68"/>
      <c r="IU158" s="68"/>
      <c r="IV158" s="68"/>
    </row>
    <row r="159" spans="1:256" s="38" customFormat="1" ht="24" customHeight="1">
      <c r="A159" s="60"/>
      <c r="B159" s="61" t="s">
        <v>2117</v>
      </c>
      <c r="C159" s="64"/>
      <c r="D159" s="62" t="s">
        <v>2118</v>
      </c>
      <c r="E159" s="63"/>
      <c r="F159" s="59">
        <v>35</v>
      </c>
      <c r="G159" s="35"/>
      <c r="H159" s="35"/>
      <c r="I159" s="35"/>
      <c r="J159" s="35"/>
      <c r="K159" s="35"/>
      <c r="L159" s="35"/>
      <c r="M159" s="35"/>
      <c r="N159" s="35"/>
      <c r="O159" s="35"/>
      <c r="P159" s="35"/>
      <c r="Q159" s="35"/>
      <c r="R159" s="35"/>
      <c r="S159" s="35"/>
      <c r="T159" s="35"/>
      <c r="U159" s="35"/>
      <c r="V159" s="35"/>
      <c r="W159" s="35"/>
      <c r="X159" s="35"/>
      <c r="Y159" s="35"/>
      <c r="Z159" s="35"/>
      <c r="IK159" s="47"/>
      <c r="IL159" s="47"/>
      <c r="IM159" s="47"/>
      <c r="IN159" s="47"/>
      <c r="IO159" s="47"/>
      <c r="IP159" s="47"/>
      <c r="IQ159" s="47"/>
      <c r="IR159" s="47"/>
      <c r="IS159" s="47"/>
      <c r="IT159" s="47"/>
      <c r="IU159" s="47"/>
      <c r="IV159" s="47"/>
    </row>
    <row r="160" spans="1:256" s="35" customFormat="1" ht="24" customHeight="1">
      <c r="A160" s="60"/>
      <c r="B160" s="61"/>
      <c r="C160" s="64"/>
      <c r="D160" s="62"/>
      <c r="E160" s="65" t="s">
        <v>2119</v>
      </c>
      <c r="F160" s="59">
        <v>12</v>
      </c>
      <c r="IK160" s="47"/>
      <c r="IL160" s="47"/>
      <c r="IM160" s="47"/>
      <c r="IN160" s="47"/>
      <c r="IO160" s="47"/>
      <c r="IP160" s="47"/>
      <c r="IQ160" s="47"/>
      <c r="IR160" s="47"/>
      <c r="IS160" s="47"/>
      <c r="IT160" s="47"/>
      <c r="IU160" s="47"/>
      <c r="IV160" s="47"/>
    </row>
    <row r="161" spans="1:256" s="39" customFormat="1" ht="24" customHeight="1">
      <c r="A161" s="60"/>
      <c r="B161" s="61"/>
      <c r="C161" s="64"/>
      <c r="D161" s="62"/>
      <c r="E161" s="65" t="s">
        <v>2120</v>
      </c>
      <c r="F161" s="59">
        <v>23</v>
      </c>
      <c r="G161" s="35"/>
      <c r="H161" s="35"/>
      <c r="I161" s="35"/>
      <c r="J161" s="35"/>
      <c r="K161" s="35"/>
      <c r="L161" s="35"/>
      <c r="M161" s="35"/>
      <c r="N161" s="35"/>
      <c r="O161" s="35"/>
      <c r="P161" s="35"/>
      <c r="Q161" s="35"/>
      <c r="R161" s="35"/>
      <c r="S161" s="35"/>
      <c r="T161" s="35"/>
      <c r="U161" s="35"/>
      <c r="V161" s="35"/>
      <c r="W161" s="35"/>
      <c r="X161" s="35"/>
      <c r="Y161" s="35"/>
      <c r="Z161" s="35"/>
      <c r="IK161" s="68"/>
      <c r="IL161" s="68"/>
      <c r="IM161" s="68"/>
      <c r="IN161" s="68"/>
      <c r="IO161" s="68"/>
      <c r="IP161" s="68"/>
      <c r="IQ161" s="68"/>
      <c r="IR161" s="68"/>
      <c r="IS161" s="68"/>
      <c r="IT161" s="68"/>
      <c r="IU161" s="68"/>
      <c r="IV161" s="68"/>
    </row>
    <row r="162" spans="1:256" s="37" customFormat="1" ht="24" customHeight="1">
      <c r="A162" s="60"/>
      <c r="B162" s="61" t="s">
        <v>2023</v>
      </c>
      <c r="C162" s="64"/>
      <c r="D162" s="62" t="s">
        <v>2121</v>
      </c>
      <c r="E162" s="63"/>
      <c r="F162" s="59">
        <v>7</v>
      </c>
      <c r="G162" s="35"/>
      <c r="H162" s="35"/>
      <c r="I162" s="35"/>
      <c r="J162" s="35"/>
      <c r="K162" s="35"/>
      <c r="L162" s="35"/>
      <c r="M162" s="35"/>
      <c r="N162" s="35"/>
      <c r="O162" s="35"/>
      <c r="P162" s="35"/>
      <c r="Q162" s="35"/>
      <c r="R162" s="35"/>
      <c r="S162" s="35"/>
      <c r="T162" s="35"/>
      <c r="U162" s="35"/>
      <c r="V162" s="35"/>
      <c r="W162" s="35"/>
      <c r="X162" s="35"/>
      <c r="Y162" s="35"/>
      <c r="Z162" s="35"/>
      <c r="IK162" s="47"/>
      <c r="IL162" s="47"/>
      <c r="IM162" s="47"/>
      <c r="IN162" s="47"/>
      <c r="IO162" s="47"/>
      <c r="IP162" s="47"/>
      <c r="IQ162" s="47"/>
      <c r="IR162" s="47"/>
      <c r="IS162" s="47"/>
      <c r="IT162" s="47"/>
      <c r="IU162" s="47"/>
      <c r="IV162" s="47"/>
    </row>
    <row r="163" spans="1:256" s="35" customFormat="1" ht="24" customHeight="1">
      <c r="A163" s="60"/>
      <c r="B163" s="61"/>
      <c r="C163" s="61"/>
      <c r="D163" s="62"/>
      <c r="E163" s="63" t="s">
        <v>2122</v>
      </c>
      <c r="F163" s="59">
        <v>7</v>
      </c>
      <c r="IK163" s="47"/>
      <c r="IL163" s="47"/>
      <c r="IM163" s="47"/>
      <c r="IN163" s="47"/>
      <c r="IO163" s="47"/>
      <c r="IP163" s="47"/>
      <c r="IQ163" s="47"/>
      <c r="IR163" s="47"/>
      <c r="IS163" s="47"/>
      <c r="IT163" s="47"/>
      <c r="IU163" s="47"/>
      <c r="IV163" s="47"/>
    </row>
    <row r="164" spans="1:256" s="35" customFormat="1" ht="24" customHeight="1">
      <c r="A164" s="60">
        <v>211</v>
      </c>
      <c r="B164" s="61"/>
      <c r="C164" s="61"/>
      <c r="D164" s="62" t="s">
        <v>1342</v>
      </c>
      <c r="E164" s="63"/>
      <c r="F164" s="91">
        <v>3310</v>
      </c>
      <c r="IK164" s="47"/>
      <c r="IL164" s="47"/>
      <c r="IM164" s="47"/>
      <c r="IN164" s="47"/>
      <c r="IO164" s="47"/>
      <c r="IP164" s="47"/>
      <c r="IQ164" s="47"/>
      <c r="IR164" s="47"/>
      <c r="IS164" s="47"/>
      <c r="IT164" s="47"/>
      <c r="IU164" s="47"/>
      <c r="IV164" s="47"/>
    </row>
    <row r="165" spans="1:256" s="37" customFormat="1" ht="24" customHeight="1">
      <c r="A165" s="60"/>
      <c r="B165" s="61" t="s">
        <v>2001</v>
      </c>
      <c r="C165" s="61"/>
      <c r="D165" s="62" t="s">
        <v>2123</v>
      </c>
      <c r="E165" s="63"/>
      <c r="F165" s="59">
        <v>1165</v>
      </c>
      <c r="G165" s="35"/>
      <c r="H165" s="35"/>
      <c r="I165" s="35"/>
      <c r="J165" s="35"/>
      <c r="K165" s="35"/>
      <c r="L165" s="35"/>
      <c r="M165" s="35"/>
      <c r="N165" s="35"/>
      <c r="O165" s="35"/>
      <c r="P165" s="35"/>
      <c r="Q165" s="35"/>
      <c r="R165" s="35"/>
      <c r="S165" s="35"/>
      <c r="T165" s="35"/>
      <c r="U165" s="35"/>
      <c r="V165" s="35"/>
      <c r="W165" s="35"/>
      <c r="X165" s="35"/>
      <c r="Y165" s="35"/>
      <c r="Z165" s="35"/>
      <c r="IK165" s="47"/>
      <c r="IL165" s="47"/>
      <c r="IM165" s="47"/>
      <c r="IN165" s="47"/>
      <c r="IO165" s="47"/>
      <c r="IP165" s="47"/>
      <c r="IQ165" s="47"/>
      <c r="IR165" s="47"/>
      <c r="IS165" s="47"/>
      <c r="IT165" s="47"/>
      <c r="IU165" s="47"/>
      <c r="IV165" s="47"/>
    </row>
    <row r="166" spans="1:256" s="35" customFormat="1" ht="24" customHeight="1">
      <c r="A166" s="60"/>
      <c r="B166" s="61"/>
      <c r="C166" s="64"/>
      <c r="D166" s="62"/>
      <c r="E166" s="63" t="s">
        <v>2124</v>
      </c>
      <c r="F166" s="59">
        <v>1065</v>
      </c>
      <c r="IK166" s="47"/>
      <c r="IL166" s="47"/>
      <c r="IM166" s="47"/>
      <c r="IN166" s="47"/>
      <c r="IO166" s="47"/>
      <c r="IP166" s="47"/>
      <c r="IQ166" s="47"/>
      <c r="IR166" s="47"/>
      <c r="IS166" s="47"/>
      <c r="IT166" s="47"/>
      <c r="IU166" s="47"/>
      <c r="IV166" s="47"/>
    </row>
    <row r="167" spans="1:256" s="35" customFormat="1" ht="24" customHeight="1">
      <c r="A167" s="60"/>
      <c r="B167" s="61"/>
      <c r="C167" s="64"/>
      <c r="D167" s="62"/>
      <c r="E167" s="63" t="s">
        <v>2125</v>
      </c>
      <c r="F167" s="59">
        <v>100</v>
      </c>
      <c r="IK167" s="47"/>
      <c r="IL167" s="47"/>
      <c r="IM167" s="47"/>
      <c r="IN167" s="47"/>
      <c r="IO167" s="47"/>
      <c r="IP167" s="47"/>
      <c r="IQ167" s="47"/>
      <c r="IR167" s="47"/>
      <c r="IS167" s="47"/>
      <c r="IT167" s="47"/>
      <c r="IU167" s="47"/>
      <c r="IV167" s="47"/>
    </row>
    <row r="168" spans="1:256" s="37" customFormat="1" ht="24" customHeight="1">
      <c r="A168" s="60"/>
      <c r="B168" s="61" t="s">
        <v>2013</v>
      </c>
      <c r="C168" s="64"/>
      <c r="D168" s="62" t="s">
        <v>2126</v>
      </c>
      <c r="E168" s="63"/>
      <c r="F168" s="59">
        <v>112</v>
      </c>
      <c r="G168" s="35"/>
      <c r="H168" s="35"/>
      <c r="I168" s="35"/>
      <c r="J168" s="35"/>
      <c r="K168" s="35"/>
      <c r="L168" s="35"/>
      <c r="M168" s="35"/>
      <c r="N168" s="35"/>
      <c r="O168" s="35"/>
      <c r="P168" s="35"/>
      <c r="Q168" s="35"/>
      <c r="R168" s="35"/>
      <c r="S168" s="35"/>
      <c r="T168" s="35"/>
      <c r="U168" s="35"/>
      <c r="V168" s="35"/>
      <c r="W168" s="35"/>
      <c r="X168" s="35"/>
      <c r="Y168" s="35"/>
      <c r="Z168" s="35"/>
      <c r="IK168" s="47"/>
      <c r="IL168" s="47"/>
      <c r="IM168" s="47"/>
      <c r="IN168" s="47"/>
      <c r="IO168" s="47"/>
      <c r="IP168" s="47"/>
      <c r="IQ168" s="47"/>
      <c r="IR168" s="47"/>
      <c r="IS168" s="47"/>
      <c r="IT168" s="47"/>
      <c r="IU168" s="47"/>
      <c r="IV168" s="47"/>
    </row>
    <row r="169" spans="1:256" s="35" customFormat="1" ht="24" customHeight="1">
      <c r="A169" s="60"/>
      <c r="B169" s="61"/>
      <c r="C169" s="64"/>
      <c r="D169" s="62"/>
      <c r="E169" s="70" t="s">
        <v>2127</v>
      </c>
      <c r="F169" s="59">
        <v>112</v>
      </c>
      <c r="IK169" s="47"/>
      <c r="IL169" s="47"/>
      <c r="IM169" s="47"/>
      <c r="IN169" s="47"/>
      <c r="IO169" s="47"/>
      <c r="IP169" s="47"/>
      <c r="IQ169" s="47"/>
      <c r="IR169" s="47"/>
      <c r="IS169" s="47"/>
      <c r="IT169" s="47"/>
      <c r="IU169" s="47"/>
      <c r="IV169" s="47"/>
    </row>
    <row r="170" spans="1:256" s="35" customFormat="1" ht="24" customHeight="1">
      <c r="A170" s="60"/>
      <c r="B170" s="61" t="s">
        <v>1965</v>
      </c>
      <c r="C170" s="64"/>
      <c r="D170" s="62" t="s">
        <v>2128</v>
      </c>
      <c r="E170" s="63"/>
      <c r="F170" s="59">
        <v>2033</v>
      </c>
      <c r="IK170" s="47"/>
      <c r="IL170" s="47"/>
      <c r="IM170" s="47"/>
      <c r="IN170" s="47"/>
      <c r="IO170" s="47"/>
      <c r="IP170" s="47"/>
      <c r="IQ170" s="47"/>
      <c r="IR170" s="47"/>
      <c r="IS170" s="47"/>
      <c r="IT170" s="47"/>
      <c r="IU170" s="47"/>
      <c r="IV170" s="47"/>
    </row>
    <row r="171" spans="1:256" s="35" customFormat="1" ht="24" customHeight="1">
      <c r="A171" s="60"/>
      <c r="B171" s="61"/>
      <c r="C171" s="64"/>
      <c r="D171" s="62"/>
      <c r="E171" s="63" t="s">
        <v>2129</v>
      </c>
      <c r="F171" s="59">
        <v>83</v>
      </c>
      <c r="IK171" s="47"/>
      <c r="IL171" s="47"/>
      <c r="IM171" s="47"/>
      <c r="IN171" s="47"/>
      <c r="IO171" s="47"/>
      <c r="IP171" s="47"/>
      <c r="IQ171" s="47"/>
      <c r="IR171" s="47"/>
      <c r="IS171" s="47"/>
      <c r="IT171" s="47"/>
      <c r="IU171" s="47"/>
      <c r="IV171" s="47"/>
    </row>
    <row r="172" spans="1:256" s="35" customFormat="1" ht="24" customHeight="1">
      <c r="A172" s="60"/>
      <c r="B172" s="61"/>
      <c r="C172" s="64"/>
      <c r="D172" s="62"/>
      <c r="E172" s="63" t="s">
        <v>2125</v>
      </c>
      <c r="F172" s="59">
        <v>1950</v>
      </c>
      <c r="IK172" s="47"/>
      <c r="IL172" s="47"/>
      <c r="IM172" s="47"/>
      <c r="IN172" s="47"/>
      <c r="IO172" s="47"/>
      <c r="IP172" s="47"/>
      <c r="IQ172" s="47"/>
      <c r="IR172" s="47"/>
      <c r="IS172" s="47"/>
      <c r="IT172" s="47"/>
      <c r="IU172" s="47"/>
      <c r="IV172" s="47"/>
    </row>
    <row r="173" spans="1:256" s="40" customFormat="1" ht="24" customHeight="1">
      <c r="A173" s="60">
        <v>212</v>
      </c>
      <c r="B173" s="61"/>
      <c r="C173" s="61"/>
      <c r="D173" s="62" t="s">
        <v>1412</v>
      </c>
      <c r="E173" s="63"/>
      <c r="F173" s="91">
        <v>34</v>
      </c>
      <c r="G173" s="35"/>
      <c r="H173" s="35"/>
      <c r="I173" s="35"/>
      <c r="J173" s="35"/>
      <c r="K173" s="35"/>
      <c r="L173" s="35"/>
      <c r="M173" s="35"/>
      <c r="N173" s="35"/>
      <c r="O173" s="35"/>
      <c r="P173" s="35"/>
      <c r="Q173" s="35"/>
      <c r="R173" s="35"/>
      <c r="S173" s="35"/>
      <c r="T173" s="35"/>
      <c r="U173" s="35"/>
      <c r="V173" s="35"/>
      <c r="W173" s="35"/>
      <c r="X173" s="35"/>
      <c r="Y173" s="35"/>
      <c r="Z173" s="35"/>
      <c r="IK173" s="47"/>
      <c r="IL173" s="47"/>
      <c r="IM173" s="47"/>
      <c r="IN173" s="47"/>
      <c r="IO173" s="47"/>
      <c r="IP173" s="47"/>
      <c r="IQ173" s="47"/>
      <c r="IR173" s="47"/>
      <c r="IS173" s="47"/>
      <c r="IT173" s="47"/>
      <c r="IU173" s="47"/>
      <c r="IV173" s="47"/>
    </row>
    <row r="174" spans="1:256" s="37" customFormat="1" ht="24" customHeight="1">
      <c r="A174" s="60"/>
      <c r="B174" s="61" t="s">
        <v>1961</v>
      </c>
      <c r="C174" s="61"/>
      <c r="D174" s="62" t="s">
        <v>2130</v>
      </c>
      <c r="E174" s="63"/>
      <c r="F174" s="59">
        <v>34</v>
      </c>
      <c r="G174" s="35"/>
      <c r="H174" s="35"/>
      <c r="I174" s="35"/>
      <c r="J174" s="35"/>
      <c r="K174" s="35"/>
      <c r="L174" s="35"/>
      <c r="M174" s="35"/>
      <c r="N174" s="35"/>
      <c r="O174" s="35"/>
      <c r="P174" s="35"/>
      <c r="Q174" s="35"/>
      <c r="R174" s="35"/>
      <c r="S174" s="35"/>
      <c r="T174" s="35"/>
      <c r="U174" s="35"/>
      <c r="V174" s="35"/>
      <c r="W174" s="35"/>
      <c r="X174" s="35"/>
      <c r="Y174" s="35"/>
      <c r="Z174" s="35"/>
      <c r="IK174" s="47"/>
      <c r="IL174" s="47"/>
      <c r="IM174" s="47"/>
      <c r="IN174" s="47"/>
      <c r="IO174" s="47"/>
      <c r="IP174" s="47"/>
      <c r="IQ174" s="47"/>
      <c r="IR174" s="47"/>
      <c r="IS174" s="47"/>
      <c r="IT174" s="47"/>
      <c r="IU174" s="47"/>
      <c r="IV174" s="47"/>
    </row>
    <row r="175" spans="1:256" s="35" customFormat="1" ht="24" customHeight="1">
      <c r="A175" s="60"/>
      <c r="B175" s="61"/>
      <c r="C175" s="61"/>
      <c r="D175" s="62"/>
      <c r="E175" s="63" t="s">
        <v>2131</v>
      </c>
      <c r="F175" s="59">
        <v>34</v>
      </c>
      <c r="IK175" s="47"/>
      <c r="IL175" s="47"/>
      <c r="IM175" s="47"/>
      <c r="IN175" s="47"/>
      <c r="IO175" s="47"/>
      <c r="IP175" s="47"/>
      <c r="IQ175" s="47"/>
      <c r="IR175" s="47"/>
      <c r="IS175" s="47"/>
      <c r="IT175" s="47"/>
      <c r="IU175" s="47"/>
      <c r="IV175" s="47"/>
    </row>
    <row r="176" spans="1:256" s="35" customFormat="1" ht="24" customHeight="1">
      <c r="A176" s="60">
        <v>213</v>
      </c>
      <c r="B176" s="61"/>
      <c r="C176" s="61"/>
      <c r="D176" s="62" t="s">
        <v>1433</v>
      </c>
      <c r="E176" s="63"/>
      <c r="F176" s="91">
        <v>10708</v>
      </c>
      <c r="IK176" s="47"/>
      <c r="IL176" s="47"/>
      <c r="IM176" s="47"/>
      <c r="IN176" s="47"/>
      <c r="IO176" s="47"/>
      <c r="IP176" s="47"/>
      <c r="IQ176" s="47"/>
      <c r="IR176" s="47"/>
      <c r="IS176" s="47"/>
      <c r="IT176" s="47"/>
      <c r="IU176" s="47"/>
      <c r="IV176" s="47"/>
    </row>
    <row r="177" spans="1:256" s="37" customFormat="1" ht="24" customHeight="1">
      <c r="A177" s="60"/>
      <c r="B177" s="61" t="s">
        <v>1958</v>
      </c>
      <c r="C177" s="61"/>
      <c r="D177" s="62" t="s">
        <v>2132</v>
      </c>
      <c r="E177" s="63"/>
      <c r="F177" s="59">
        <v>4825</v>
      </c>
      <c r="G177" s="35"/>
      <c r="H177" s="35"/>
      <c r="I177" s="35"/>
      <c r="J177" s="35"/>
      <c r="K177" s="35"/>
      <c r="L177" s="35"/>
      <c r="M177" s="35"/>
      <c r="N177" s="35"/>
      <c r="O177" s="35"/>
      <c r="P177" s="35"/>
      <c r="Q177" s="35"/>
      <c r="R177" s="35"/>
      <c r="S177" s="35"/>
      <c r="T177" s="35"/>
      <c r="U177" s="35"/>
      <c r="V177" s="35"/>
      <c r="W177" s="35"/>
      <c r="X177" s="35"/>
      <c r="Y177" s="35"/>
      <c r="Z177" s="35"/>
      <c r="IK177" s="47"/>
      <c r="IL177" s="47"/>
      <c r="IM177" s="47"/>
      <c r="IN177" s="47"/>
      <c r="IO177" s="47"/>
      <c r="IP177" s="47"/>
      <c r="IQ177" s="47"/>
      <c r="IR177" s="47"/>
      <c r="IS177" s="47"/>
      <c r="IT177" s="47"/>
      <c r="IU177" s="47"/>
      <c r="IV177" s="47"/>
    </row>
    <row r="178" spans="1:256" s="35" customFormat="1" ht="24" customHeight="1">
      <c r="A178" s="60"/>
      <c r="B178" s="61"/>
      <c r="C178" s="64"/>
      <c r="D178" s="62"/>
      <c r="E178" s="63" t="s">
        <v>2133</v>
      </c>
      <c r="F178" s="59">
        <v>10</v>
      </c>
      <c r="IK178" s="47"/>
      <c r="IL178" s="47"/>
      <c r="IM178" s="47"/>
      <c r="IN178" s="47"/>
      <c r="IO178" s="47"/>
      <c r="IP178" s="47"/>
      <c r="IQ178" s="47"/>
      <c r="IR178" s="47"/>
      <c r="IS178" s="47"/>
      <c r="IT178" s="47"/>
      <c r="IU178" s="47"/>
      <c r="IV178" s="47"/>
    </row>
    <row r="179" spans="1:256" s="35" customFormat="1" ht="24" customHeight="1">
      <c r="A179" s="60"/>
      <c r="B179" s="61"/>
      <c r="C179" s="64"/>
      <c r="D179" s="62"/>
      <c r="E179" s="63" t="s">
        <v>2134</v>
      </c>
      <c r="F179" s="59">
        <v>10</v>
      </c>
      <c r="IK179" s="47"/>
      <c r="IL179" s="47"/>
      <c r="IM179" s="47"/>
      <c r="IN179" s="47"/>
      <c r="IO179" s="47"/>
      <c r="IP179" s="47"/>
      <c r="IQ179" s="47"/>
      <c r="IR179" s="47"/>
      <c r="IS179" s="47"/>
      <c r="IT179" s="47"/>
      <c r="IU179" s="47"/>
      <c r="IV179" s="47"/>
    </row>
    <row r="180" spans="1:256" s="35" customFormat="1" ht="24" customHeight="1">
      <c r="A180" s="60"/>
      <c r="B180" s="61"/>
      <c r="C180" s="71"/>
      <c r="D180" s="62"/>
      <c r="E180" s="63" t="s">
        <v>2135</v>
      </c>
      <c r="F180" s="59">
        <v>11</v>
      </c>
      <c r="IK180" s="47"/>
      <c r="IL180" s="47"/>
      <c r="IM180" s="47"/>
      <c r="IN180" s="47"/>
      <c r="IO180" s="47"/>
      <c r="IP180" s="47"/>
      <c r="IQ180" s="47"/>
      <c r="IR180" s="47"/>
      <c r="IS180" s="47"/>
      <c r="IT180" s="47"/>
      <c r="IU180" s="47"/>
      <c r="IV180" s="47"/>
    </row>
    <row r="181" spans="1:256" s="35" customFormat="1" ht="24" customHeight="1">
      <c r="A181" s="60"/>
      <c r="B181" s="61"/>
      <c r="C181" s="71"/>
      <c r="D181" s="62"/>
      <c r="E181" s="63" t="s">
        <v>2136</v>
      </c>
      <c r="F181" s="59">
        <v>7</v>
      </c>
      <c r="IK181" s="47"/>
      <c r="IL181" s="47"/>
      <c r="IM181" s="47"/>
      <c r="IN181" s="47"/>
      <c r="IO181" s="47"/>
      <c r="IP181" s="47"/>
      <c r="IQ181" s="47"/>
      <c r="IR181" s="47"/>
      <c r="IS181" s="47"/>
      <c r="IT181" s="47"/>
      <c r="IU181" s="47"/>
      <c r="IV181" s="47"/>
    </row>
    <row r="182" spans="1:256" s="35" customFormat="1" ht="24" customHeight="1">
      <c r="A182" s="60"/>
      <c r="B182" s="61"/>
      <c r="C182" s="71"/>
      <c r="D182" s="62"/>
      <c r="E182" s="63" t="s">
        <v>2137</v>
      </c>
      <c r="F182" s="59">
        <v>10</v>
      </c>
      <c r="IK182" s="47"/>
      <c r="IL182" s="47"/>
      <c r="IM182" s="47"/>
      <c r="IN182" s="47"/>
      <c r="IO182" s="47"/>
      <c r="IP182" s="47"/>
      <c r="IQ182" s="47"/>
      <c r="IR182" s="47"/>
      <c r="IS182" s="47"/>
      <c r="IT182" s="47"/>
      <c r="IU182" s="47"/>
      <c r="IV182" s="47"/>
    </row>
    <row r="183" spans="1:256" s="35" customFormat="1" ht="24" customHeight="1">
      <c r="A183" s="60"/>
      <c r="B183" s="61"/>
      <c r="C183" s="64"/>
      <c r="D183" s="62"/>
      <c r="E183" s="63" t="s">
        <v>2138</v>
      </c>
      <c r="F183" s="59">
        <v>70</v>
      </c>
      <c r="IK183" s="47"/>
      <c r="IL183" s="47"/>
      <c r="IM183" s="47"/>
      <c r="IN183" s="47"/>
      <c r="IO183" s="47"/>
      <c r="IP183" s="47"/>
      <c r="IQ183" s="47"/>
      <c r="IR183" s="47"/>
      <c r="IS183" s="47"/>
      <c r="IT183" s="47"/>
      <c r="IU183" s="47"/>
      <c r="IV183" s="47"/>
    </row>
    <row r="184" spans="1:256" s="35" customFormat="1" ht="24" customHeight="1">
      <c r="A184" s="60"/>
      <c r="B184" s="61"/>
      <c r="C184" s="64"/>
      <c r="D184" s="62"/>
      <c r="E184" s="63" t="s">
        <v>2139</v>
      </c>
      <c r="F184" s="59">
        <v>2</v>
      </c>
      <c r="IK184" s="47"/>
      <c r="IL184" s="47"/>
      <c r="IM184" s="47"/>
      <c r="IN184" s="47"/>
      <c r="IO184" s="47"/>
      <c r="IP184" s="47"/>
      <c r="IQ184" s="47"/>
      <c r="IR184" s="47"/>
      <c r="IS184" s="47"/>
      <c r="IT184" s="47"/>
      <c r="IU184" s="47"/>
      <c r="IV184" s="47"/>
    </row>
    <row r="185" spans="1:256" s="35" customFormat="1" ht="24" customHeight="1">
      <c r="A185" s="60"/>
      <c r="B185" s="61"/>
      <c r="C185" s="64"/>
      <c r="D185" s="62"/>
      <c r="E185" s="63" t="s">
        <v>2140</v>
      </c>
      <c r="F185" s="59">
        <v>6</v>
      </c>
      <c r="IK185" s="47"/>
      <c r="IL185" s="47"/>
      <c r="IM185" s="47"/>
      <c r="IN185" s="47"/>
      <c r="IO185" s="47"/>
      <c r="IP185" s="47"/>
      <c r="IQ185" s="47"/>
      <c r="IR185" s="47"/>
      <c r="IS185" s="47"/>
      <c r="IT185" s="47"/>
      <c r="IU185" s="47"/>
      <c r="IV185" s="47"/>
    </row>
    <row r="186" spans="1:256" s="35" customFormat="1" ht="24" customHeight="1">
      <c r="A186" s="60"/>
      <c r="B186" s="61"/>
      <c r="C186" s="64"/>
      <c r="D186" s="62"/>
      <c r="E186" s="63" t="s">
        <v>2141</v>
      </c>
      <c r="F186" s="59">
        <v>159</v>
      </c>
      <c r="IK186" s="47"/>
      <c r="IL186" s="47"/>
      <c r="IM186" s="47"/>
      <c r="IN186" s="47"/>
      <c r="IO186" s="47"/>
      <c r="IP186" s="47"/>
      <c r="IQ186" s="47"/>
      <c r="IR186" s="47"/>
      <c r="IS186" s="47"/>
      <c r="IT186" s="47"/>
      <c r="IU186" s="47"/>
      <c r="IV186" s="47"/>
    </row>
    <row r="187" spans="1:256" s="35" customFormat="1" ht="24" customHeight="1">
      <c r="A187" s="60"/>
      <c r="B187" s="61"/>
      <c r="C187" s="64"/>
      <c r="D187" s="62"/>
      <c r="E187" s="63" t="s">
        <v>2142</v>
      </c>
      <c r="F187" s="59">
        <v>81</v>
      </c>
      <c r="IK187" s="47"/>
      <c r="IL187" s="47"/>
      <c r="IM187" s="47"/>
      <c r="IN187" s="47"/>
      <c r="IO187" s="47"/>
      <c r="IP187" s="47"/>
      <c r="IQ187" s="47"/>
      <c r="IR187" s="47"/>
      <c r="IS187" s="47"/>
      <c r="IT187" s="47"/>
      <c r="IU187" s="47"/>
      <c r="IV187" s="47"/>
    </row>
    <row r="188" spans="1:256" s="35" customFormat="1" ht="24" customHeight="1">
      <c r="A188" s="60"/>
      <c r="B188" s="61"/>
      <c r="C188" s="64"/>
      <c r="D188" s="62"/>
      <c r="E188" s="63" t="s">
        <v>2143</v>
      </c>
      <c r="F188" s="59">
        <v>7</v>
      </c>
      <c r="IK188" s="47"/>
      <c r="IL188" s="47"/>
      <c r="IM188" s="47"/>
      <c r="IN188" s="47"/>
      <c r="IO188" s="47"/>
      <c r="IP188" s="47"/>
      <c r="IQ188" s="47"/>
      <c r="IR188" s="47"/>
      <c r="IS188" s="47"/>
      <c r="IT188" s="47"/>
      <c r="IU188" s="47"/>
      <c r="IV188" s="47"/>
    </row>
    <row r="189" spans="1:256" s="35" customFormat="1" ht="24" customHeight="1">
      <c r="A189" s="60"/>
      <c r="B189" s="61"/>
      <c r="C189" s="64"/>
      <c r="D189" s="62"/>
      <c r="E189" s="63" t="s">
        <v>2144</v>
      </c>
      <c r="F189" s="59">
        <v>16</v>
      </c>
      <c r="IK189" s="47"/>
      <c r="IL189" s="47"/>
      <c r="IM189" s="47"/>
      <c r="IN189" s="47"/>
      <c r="IO189" s="47"/>
      <c r="IP189" s="47"/>
      <c r="IQ189" s="47"/>
      <c r="IR189" s="47"/>
      <c r="IS189" s="47"/>
      <c r="IT189" s="47"/>
      <c r="IU189" s="47"/>
      <c r="IV189" s="47"/>
    </row>
    <row r="190" spans="1:256" s="35" customFormat="1" ht="24" customHeight="1">
      <c r="A190" s="60"/>
      <c r="B190" s="61"/>
      <c r="C190" s="64"/>
      <c r="D190" s="62"/>
      <c r="E190" s="63" t="s">
        <v>2144</v>
      </c>
      <c r="F190" s="59">
        <v>12</v>
      </c>
      <c r="IK190" s="47"/>
      <c r="IL190" s="47"/>
      <c r="IM190" s="47"/>
      <c r="IN190" s="47"/>
      <c r="IO190" s="47"/>
      <c r="IP190" s="47"/>
      <c r="IQ190" s="47"/>
      <c r="IR190" s="47"/>
      <c r="IS190" s="47"/>
      <c r="IT190" s="47"/>
      <c r="IU190" s="47"/>
      <c r="IV190" s="47"/>
    </row>
    <row r="191" spans="1:256" s="35" customFormat="1" ht="24" customHeight="1">
      <c r="A191" s="60"/>
      <c r="B191" s="61"/>
      <c r="C191" s="64"/>
      <c r="D191" s="62"/>
      <c r="E191" s="63" t="s">
        <v>2145</v>
      </c>
      <c r="F191" s="59">
        <v>3663</v>
      </c>
      <c r="IK191" s="47"/>
      <c r="IL191" s="47"/>
      <c r="IM191" s="47"/>
      <c r="IN191" s="47"/>
      <c r="IO191" s="47"/>
      <c r="IP191" s="47"/>
      <c r="IQ191" s="47"/>
      <c r="IR191" s="47"/>
      <c r="IS191" s="47"/>
      <c r="IT191" s="47"/>
      <c r="IU191" s="47"/>
      <c r="IV191" s="47"/>
    </row>
    <row r="192" spans="1:256" s="35" customFormat="1" ht="24" customHeight="1">
      <c r="A192" s="60"/>
      <c r="B192" s="61"/>
      <c r="C192" s="64"/>
      <c r="D192" s="62"/>
      <c r="E192" s="63" t="s">
        <v>2146</v>
      </c>
      <c r="F192" s="59">
        <v>649</v>
      </c>
      <c r="IK192" s="47"/>
      <c r="IL192" s="47"/>
      <c r="IM192" s="47"/>
      <c r="IN192" s="47"/>
      <c r="IO192" s="47"/>
      <c r="IP192" s="47"/>
      <c r="IQ192" s="47"/>
      <c r="IR192" s="47"/>
      <c r="IS192" s="47"/>
      <c r="IT192" s="47"/>
      <c r="IU192" s="47"/>
      <c r="IV192" s="47"/>
    </row>
    <row r="193" spans="1:256" s="39" customFormat="1" ht="24" customHeight="1">
      <c r="A193" s="60"/>
      <c r="B193" s="61"/>
      <c r="C193" s="64"/>
      <c r="D193" s="62"/>
      <c r="E193" s="63" t="s">
        <v>2147</v>
      </c>
      <c r="F193" s="59">
        <v>112</v>
      </c>
      <c r="G193" s="35"/>
      <c r="H193" s="35"/>
      <c r="I193" s="35"/>
      <c r="J193" s="35"/>
      <c r="K193" s="35"/>
      <c r="L193" s="35"/>
      <c r="M193" s="35"/>
      <c r="N193" s="35"/>
      <c r="O193" s="35"/>
      <c r="P193" s="35"/>
      <c r="Q193" s="35"/>
      <c r="R193" s="35"/>
      <c r="S193" s="35"/>
      <c r="T193" s="35"/>
      <c r="U193" s="35"/>
      <c r="V193" s="35"/>
      <c r="W193" s="35"/>
      <c r="X193" s="35"/>
      <c r="Y193" s="35"/>
      <c r="Z193" s="35"/>
      <c r="IK193" s="68"/>
      <c r="IL193" s="68"/>
      <c r="IM193" s="68"/>
      <c r="IN193" s="68"/>
      <c r="IO193" s="68"/>
      <c r="IP193" s="68"/>
      <c r="IQ193" s="68"/>
      <c r="IR193" s="68"/>
      <c r="IS193" s="68"/>
      <c r="IT193" s="68"/>
      <c r="IU193" s="68"/>
      <c r="IV193" s="68"/>
    </row>
    <row r="194" spans="1:256" s="37" customFormat="1" ht="24" customHeight="1">
      <c r="A194" s="60"/>
      <c r="B194" s="61" t="s">
        <v>1976</v>
      </c>
      <c r="C194" s="61"/>
      <c r="D194" s="62" t="s">
        <v>2148</v>
      </c>
      <c r="E194" s="63"/>
      <c r="F194" s="59">
        <v>152</v>
      </c>
      <c r="G194" s="35"/>
      <c r="H194" s="35"/>
      <c r="I194" s="35"/>
      <c r="J194" s="35"/>
      <c r="K194" s="35"/>
      <c r="L194" s="35"/>
      <c r="M194" s="35"/>
      <c r="N194" s="35"/>
      <c r="O194" s="35"/>
      <c r="P194" s="35"/>
      <c r="Q194" s="35"/>
      <c r="R194" s="35"/>
      <c r="S194" s="35"/>
      <c r="T194" s="35"/>
      <c r="U194" s="35"/>
      <c r="V194" s="35"/>
      <c r="W194" s="35"/>
      <c r="X194" s="35"/>
      <c r="Y194" s="35"/>
      <c r="Z194" s="35"/>
      <c r="IK194" s="47"/>
      <c r="IL194" s="47"/>
      <c r="IM194" s="47"/>
      <c r="IN194" s="47"/>
      <c r="IO194" s="47"/>
      <c r="IP194" s="47"/>
      <c r="IQ194" s="47"/>
      <c r="IR194" s="47"/>
      <c r="IS194" s="47"/>
      <c r="IT194" s="47"/>
      <c r="IU194" s="47"/>
      <c r="IV194" s="47"/>
    </row>
    <row r="195" spans="1:256" s="35" customFormat="1" ht="24" customHeight="1">
      <c r="A195" s="60"/>
      <c r="B195" s="61"/>
      <c r="C195" s="64"/>
      <c r="D195" s="62"/>
      <c r="E195" s="63" t="s">
        <v>2149</v>
      </c>
      <c r="F195" s="59">
        <v>4</v>
      </c>
      <c r="IK195" s="47"/>
      <c r="IL195" s="47"/>
      <c r="IM195" s="47"/>
      <c r="IN195" s="47"/>
      <c r="IO195" s="47"/>
      <c r="IP195" s="47"/>
      <c r="IQ195" s="47"/>
      <c r="IR195" s="47"/>
      <c r="IS195" s="47"/>
      <c r="IT195" s="47"/>
      <c r="IU195" s="47"/>
      <c r="IV195" s="47"/>
    </row>
    <row r="196" spans="1:256" s="35" customFormat="1" ht="24" customHeight="1">
      <c r="A196" s="60"/>
      <c r="B196" s="61"/>
      <c r="C196" s="64"/>
      <c r="D196" s="62"/>
      <c r="E196" s="63" t="s">
        <v>2149</v>
      </c>
      <c r="F196" s="59">
        <v>15</v>
      </c>
      <c r="IK196" s="47"/>
      <c r="IL196" s="47"/>
      <c r="IM196" s="47"/>
      <c r="IN196" s="47"/>
      <c r="IO196" s="47"/>
      <c r="IP196" s="47"/>
      <c r="IQ196" s="47"/>
      <c r="IR196" s="47"/>
      <c r="IS196" s="47"/>
      <c r="IT196" s="47"/>
      <c r="IU196" s="47"/>
      <c r="IV196" s="47"/>
    </row>
    <row r="197" spans="1:256" s="35" customFormat="1" ht="24" customHeight="1">
      <c r="A197" s="60"/>
      <c r="B197" s="61"/>
      <c r="C197" s="64"/>
      <c r="D197" s="62"/>
      <c r="E197" s="63" t="s">
        <v>2150</v>
      </c>
      <c r="F197" s="59">
        <v>53</v>
      </c>
      <c r="IK197" s="47"/>
      <c r="IL197" s="47"/>
      <c r="IM197" s="47"/>
      <c r="IN197" s="47"/>
      <c r="IO197" s="47"/>
      <c r="IP197" s="47"/>
      <c r="IQ197" s="47"/>
      <c r="IR197" s="47"/>
      <c r="IS197" s="47"/>
      <c r="IT197" s="47"/>
      <c r="IU197" s="47"/>
      <c r="IV197" s="47"/>
    </row>
    <row r="198" spans="1:256" s="35" customFormat="1" ht="24" customHeight="1">
      <c r="A198" s="60"/>
      <c r="B198" s="61"/>
      <c r="C198" s="64"/>
      <c r="D198" s="62"/>
      <c r="E198" s="63" t="s">
        <v>2150</v>
      </c>
      <c r="F198" s="59">
        <v>1</v>
      </c>
      <c r="IK198" s="47"/>
      <c r="IL198" s="47"/>
      <c r="IM198" s="47"/>
      <c r="IN198" s="47"/>
      <c r="IO198" s="47"/>
      <c r="IP198" s="47"/>
      <c r="IQ198" s="47"/>
      <c r="IR198" s="47"/>
      <c r="IS198" s="47"/>
      <c r="IT198" s="47"/>
      <c r="IU198" s="47"/>
      <c r="IV198" s="47"/>
    </row>
    <row r="199" spans="1:256" s="35" customFormat="1" ht="24" customHeight="1">
      <c r="A199" s="60"/>
      <c r="B199" s="61"/>
      <c r="C199" s="64"/>
      <c r="D199" s="62"/>
      <c r="E199" s="63" t="s">
        <v>2151</v>
      </c>
      <c r="F199" s="59">
        <v>42</v>
      </c>
      <c r="IK199" s="47"/>
      <c r="IL199" s="47"/>
      <c r="IM199" s="47"/>
      <c r="IN199" s="47"/>
      <c r="IO199" s="47"/>
      <c r="IP199" s="47"/>
      <c r="IQ199" s="47"/>
      <c r="IR199" s="47"/>
      <c r="IS199" s="47"/>
      <c r="IT199" s="47"/>
      <c r="IU199" s="47"/>
      <c r="IV199" s="47"/>
    </row>
    <row r="200" spans="1:256" s="35" customFormat="1" ht="24" customHeight="1">
      <c r="A200" s="60"/>
      <c r="B200" s="61"/>
      <c r="C200" s="64"/>
      <c r="D200" s="62"/>
      <c r="E200" s="63" t="s">
        <v>2151</v>
      </c>
      <c r="F200" s="59">
        <v>15</v>
      </c>
      <c r="IK200" s="47"/>
      <c r="IL200" s="47"/>
      <c r="IM200" s="47"/>
      <c r="IN200" s="47"/>
      <c r="IO200" s="47"/>
      <c r="IP200" s="47"/>
      <c r="IQ200" s="47"/>
      <c r="IR200" s="47"/>
      <c r="IS200" s="47"/>
      <c r="IT200" s="47"/>
      <c r="IU200" s="47"/>
      <c r="IV200" s="47"/>
    </row>
    <row r="201" spans="1:256" s="35" customFormat="1" ht="24" customHeight="1">
      <c r="A201" s="60"/>
      <c r="B201" s="61"/>
      <c r="C201" s="64"/>
      <c r="D201" s="62"/>
      <c r="E201" s="63" t="s">
        <v>2152</v>
      </c>
      <c r="F201" s="59">
        <v>15</v>
      </c>
      <c r="IK201" s="47"/>
      <c r="IL201" s="47"/>
      <c r="IM201" s="47"/>
      <c r="IN201" s="47"/>
      <c r="IO201" s="47"/>
      <c r="IP201" s="47"/>
      <c r="IQ201" s="47"/>
      <c r="IR201" s="47"/>
      <c r="IS201" s="47"/>
      <c r="IT201" s="47"/>
      <c r="IU201" s="47"/>
      <c r="IV201" s="47"/>
    </row>
    <row r="202" spans="1:256" s="39" customFormat="1" ht="24" customHeight="1">
      <c r="A202" s="60"/>
      <c r="B202" s="61"/>
      <c r="C202" s="64"/>
      <c r="D202" s="62"/>
      <c r="E202" s="63" t="s">
        <v>2153</v>
      </c>
      <c r="F202" s="59">
        <v>7</v>
      </c>
      <c r="G202" s="35"/>
      <c r="H202" s="35"/>
      <c r="I202" s="35"/>
      <c r="J202" s="35"/>
      <c r="K202" s="35"/>
      <c r="L202" s="35"/>
      <c r="M202" s="35"/>
      <c r="N202" s="35"/>
      <c r="O202" s="35"/>
      <c r="P202" s="35"/>
      <c r="Q202" s="35"/>
      <c r="R202" s="35"/>
      <c r="S202" s="35"/>
      <c r="T202" s="35"/>
      <c r="U202" s="35"/>
      <c r="V202" s="35"/>
      <c r="W202" s="35"/>
      <c r="X202" s="35"/>
      <c r="Y202" s="35"/>
      <c r="Z202" s="35"/>
      <c r="IK202" s="68"/>
      <c r="IL202" s="68"/>
      <c r="IM202" s="68"/>
      <c r="IN202" s="68"/>
      <c r="IO202" s="68"/>
      <c r="IP202" s="68"/>
      <c r="IQ202" s="68"/>
      <c r="IR202" s="68"/>
      <c r="IS202" s="68"/>
      <c r="IT202" s="68"/>
      <c r="IU202" s="68"/>
      <c r="IV202" s="68"/>
    </row>
    <row r="203" spans="1:256" s="37" customFormat="1" ht="24" customHeight="1">
      <c r="A203" s="60"/>
      <c r="B203" s="61" t="s">
        <v>2001</v>
      </c>
      <c r="C203" s="61"/>
      <c r="D203" s="62" t="s">
        <v>2154</v>
      </c>
      <c r="E203" s="63"/>
      <c r="F203" s="59">
        <v>2623</v>
      </c>
      <c r="G203" s="35"/>
      <c r="H203" s="35"/>
      <c r="I203" s="35"/>
      <c r="J203" s="35"/>
      <c r="K203" s="35"/>
      <c r="L203" s="35"/>
      <c r="M203" s="35"/>
      <c r="N203" s="35"/>
      <c r="O203" s="35"/>
      <c r="P203" s="35"/>
      <c r="Q203" s="35"/>
      <c r="R203" s="35"/>
      <c r="S203" s="35"/>
      <c r="T203" s="35"/>
      <c r="U203" s="35"/>
      <c r="V203" s="35"/>
      <c r="W203" s="35"/>
      <c r="X203" s="35"/>
      <c r="Y203" s="35"/>
      <c r="Z203" s="35"/>
      <c r="IK203" s="47"/>
      <c r="IL203" s="47"/>
      <c r="IM203" s="47"/>
      <c r="IN203" s="47"/>
      <c r="IO203" s="47"/>
      <c r="IP203" s="47"/>
      <c r="IQ203" s="47"/>
      <c r="IR203" s="47"/>
      <c r="IS203" s="47"/>
      <c r="IT203" s="47"/>
      <c r="IU203" s="47"/>
      <c r="IV203" s="47"/>
    </row>
    <row r="204" spans="1:256" s="35" customFormat="1" ht="24" customHeight="1">
      <c r="A204" s="60"/>
      <c r="B204" s="61"/>
      <c r="C204" s="72"/>
      <c r="D204" s="62"/>
      <c r="E204" s="63" t="s">
        <v>2155</v>
      </c>
      <c r="F204" s="59">
        <v>25</v>
      </c>
      <c r="IK204" s="47"/>
      <c r="IL204" s="47"/>
      <c r="IM204" s="47"/>
      <c r="IN204" s="47"/>
      <c r="IO204" s="47"/>
      <c r="IP204" s="47"/>
      <c r="IQ204" s="47"/>
      <c r="IR204" s="47"/>
      <c r="IS204" s="47"/>
      <c r="IT204" s="47"/>
      <c r="IU204" s="47"/>
      <c r="IV204" s="47"/>
    </row>
    <row r="205" spans="1:256" s="35" customFormat="1" ht="24" customHeight="1">
      <c r="A205" s="60"/>
      <c r="B205" s="61"/>
      <c r="C205" s="64"/>
      <c r="D205" s="62"/>
      <c r="E205" s="63" t="s">
        <v>2156</v>
      </c>
      <c r="F205" s="59">
        <v>76</v>
      </c>
      <c r="IK205" s="47"/>
      <c r="IL205" s="47"/>
      <c r="IM205" s="47"/>
      <c r="IN205" s="47"/>
      <c r="IO205" s="47"/>
      <c r="IP205" s="47"/>
      <c r="IQ205" s="47"/>
      <c r="IR205" s="47"/>
      <c r="IS205" s="47"/>
      <c r="IT205" s="47"/>
      <c r="IU205" s="47"/>
      <c r="IV205" s="47"/>
    </row>
    <row r="206" spans="1:256" s="35" customFormat="1" ht="24" customHeight="1">
      <c r="A206" s="60"/>
      <c r="B206" s="61"/>
      <c r="C206" s="61"/>
      <c r="D206" s="62"/>
      <c r="E206" s="63" t="s">
        <v>2157</v>
      </c>
      <c r="F206" s="59">
        <v>7</v>
      </c>
      <c r="IK206" s="47"/>
      <c r="IL206" s="47"/>
      <c r="IM206" s="47"/>
      <c r="IN206" s="47"/>
      <c r="IO206" s="47"/>
      <c r="IP206" s="47"/>
      <c r="IQ206" s="47"/>
      <c r="IR206" s="47"/>
      <c r="IS206" s="47"/>
      <c r="IT206" s="47"/>
      <c r="IU206" s="47"/>
      <c r="IV206" s="47"/>
    </row>
    <row r="207" spans="1:256" s="35" customFormat="1" ht="24" customHeight="1">
      <c r="A207" s="60"/>
      <c r="B207" s="61"/>
      <c r="C207" s="61"/>
      <c r="D207" s="62"/>
      <c r="E207" s="63" t="s">
        <v>2158</v>
      </c>
      <c r="F207" s="59">
        <v>2470</v>
      </c>
      <c r="IK207" s="47"/>
      <c r="IL207" s="47"/>
      <c r="IM207" s="47"/>
      <c r="IN207" s="47"/>
      <c r="IO207" s="47"/>
      <c r="IP207" s="47"/>
      <c r="IQ207" s="47"/>
      <c r="IR207" s="47"/>
      <c r="IS207" s="47"/>
      <c r="IT207" s="47"/>
      <c r="IU207" s="47"/>
      <c r="IV207" s="47"/>
    </row>
    <row r="208" spans="1:256" s="35" customFormat="1" ht="24" customHeight="1">
      <c r="A208" s="60"/>
      <c r="B208" s="61"/>
      <c r="C208" s="61"/>
      <c r="D208" s="62"/>
      <c r="E208" s="63" t="s">
        <v>2158</v>
      </c>
      <c r="F208" s="59">
        <v>45</v>
      </c>
      <c r="IK208" s="47"/>
      <c r="IL208" s="47"/>
      <c r="IM208" s="47"/>
      <c r="IN208" s="47"/>
      <c r="IO208" s="47"/>
      <c r="IP208" s="47"/>
      <c r="IQ208" s="47"/>
      <c r="IR208" s="47"/>
      <c r="IS208" s="47"/>
      <c r="IT208" s="47"/>
      <c r="IU208" s="47"/>
      <c r="IV208" s="47"/>
    </row>
    <row r="209" spans="1:256" s="35" customFormat="1" ht="24" customHeight="1">
      <c r="A209" s="60"/>
      <c r="B209" s="61" t="s">
        <v>1961</v>
      </c>
      <c r="C209" s="64"/>
      <c r="D209" s="62" t="s">
        <v>2159</v>
      </c>
      <c r="E209" s="63"/>
      <c r="F209" s="59">
        <v>668</v>
      </c>
      <c r="IK209" s="47"/>
      <c r="IL209" s="47"/>
      <c r="IM209" s="47"/>
      <c r="IN209" s="47"/>
      <c r="IO209" s="47"/>
      <c r="IP209" s="47"/>
      <c r="IQ209" s="47"/>
      <c r="IR209" s="47"/>
      <c r="IS209" s="47"/>
      <c r="IT209" s="47"/>
      <c r="IU209" s="47"/>
      <c r="IV209" s="47"/>
    </row>
    <row r="210" spans="1:256" s="35" customFormat="1" ht="24" customHeight="1">
      <c r="A210" s="60"/>
      <c r="B210" s="61"/>
      <c r="C210" s="64"/>
      <c r="D210" s="62"/>
      <c r="E210" s="63" t="s">
        <v>2160</v>
      </c>
      <c r="F210" s="59">
        <v>3</v>
      </c>
      <c r="IK210" s="47"/>
      <c r="IL210" s="47"/>
      <c r="IM210" s="47"/>
      <c r="IN210" s="47"/>
      <c r="IO210" s="47"/>
      <c r="IP210" s="47"/>
      <c r="IQ210" s="47"/>
      <c r="IR210" s="47"/>
      <c r="IS210" s="47"/>
      <c r="IT210" s="47"/>
      <c r="IU210" s="47"/>
      <c r="IV210" s="47"/>
    </row>
    <row r="211" spans="1:256" s="35" customFormat="1" ht="24" customHeight="1">
      <c r="A211" s="60"/>
      <c r="B211" s="61"/>
      <c r="C211" s="72"/>
      <c r="D211" s="62"/>
      <c r="E211" s="63" t="s">
        <v>2161</v>
      </c>
      <c r="F211" s="59">
        <v>40</v>
      </c>
      <c r="IK211" s="47"/>
      <c r="IL211" s="47"/>
      <c r="IM211" s="47"/>
      <c r="IN211" s="47"/>
      <c r="IO211" s="47"/>
      <c r="IP211" s="47"/>
      <c r="IQ211" s="47"/>
      <c r="IR211" s="47"/>
      <c r="IS211" s="47"/>
      <c r="IT211" s="47"/>
      <c r="IU211" s="47"/>
      <c r="IV211" s="47"/>
    </row>
    <row r="212" spans="1:256" s="35" customFormat="1" ht="24" customHeight="1">
      <c r="A212" s="60"/>
      <c r="B212" s="61"/>
      <c r="C212" s="72"/>
      <c r="D212" s="62"/>
      <c r="E212" s="63" t="s">
        <v>2162</v>
      </c>
      <c r="F212" s="59">
        <v>12</v>
      </c>
      <c r="IK212" s="47"/>
      <c r="IL212" s="47"/>
      <c r="IM212" s="47"/>
      <c r="IN212" s="47"/>
      <c r="IO212" s="47"/>
      <c r="IP212" s="47"/>
      <c r="IQ212" s="47"/>
      <c r="IR212" s="47"/>
      <c r="IS212" s="47"/>
      <c r="IT212" s="47"/>
      <c r="IU212" s="47"/>
      <c r="IV212" s="47"/>
    </row>
    <row r="213" spans="1:256" s="35" customFormat="1" ht="24" customHeight="1">
      <c r="A213" s="60"/>
      <c r="B213" s="61"/>
      <c r="C213" s="72"/>
      <c r="D213" s="62"/>
      <c r="E213" s="63" t="s">
        <v>2163</v>
      </c>
      <c r="F213" s="59">
        <v>167</v>
      </c>
      <c r="IK213" s="47"/>
      <c r="IL213" s="47"/>
      <c r="IM213" s="47"/>
      <c r="IN213" s="47"/>
      <c r="IO213" s="47"/>
      <c r="IP213" s="47"/>
      <c r="IQ213" s="47"/>
      <c r="IR213" s="47"/>
      <c r="IS213" s="47"/>
      <c r="IT213" s="47"/>
      <c r="IU213" s="47"/>
      <c r="IV213" s="47"/>
    </row>
    <row r="214" spans="1:256" s="35" customFormat="1" ht="24" customHeight="1">
      <c r="A214" s="60"/>
      <c r="B214" s="61"/>
      <c r="C214" s="72"/>
      <c r="D214" s="62"/>
      <c r="E214" s="63" t="s">
        <v>2164</v>
      </c>
      <c r="F214" s="59">
        <v>446</v>
      </c>
      <c r="IK214" s="47"/>
      <c r="IL214" s="47"/>
      <c r="IM214" s="47"/>
      <c r="IN214" s="47"/>
      <c r="IO214" s="47"/>
      <c r="IP214" s="47"/>
      <c r="IQ214" s="47"/>
      <c r="IR214" s="47"/>
      <c r="IS214" s="47"/>
      <c r="IT214" s="47"/>
      <c r="IU214" s="47"/>
      <c r="IV214" s="47"/>
    </row>
    <row r="215" spans="1:256" s="37" customFormat="1" ht="24" customHeight="1">
      <c r="A215" s="60"/>
      <c r="B215" s="61" t="s">
        <v>1981</v>
      </c>
      <c r="C215" s="72"/>
      <c r="D215" s="62" t="s">
        <v>2165</v>
      </c>
      <c r="E215" s="63"/>
      <c r="F215" s="59">
        <v>2429</v>
      </c>
      <c r="G215" s="35"/>
      <c r="H215" s="35"/>
      <c r="I215" s="35"/>
      <c r="J215" s="35"/>
      <c r="K215" s="35"/>
      <c r="L215" s="35"/>
      <c r="M215" s="35"/>
      <c r="N215" s="35"/>
      <c r="O215" s="35"/>
      <c r="P215" s="35"/>
      <c r="Q215" s="35"/>
      <c r="R215" s="35"/>
      <c r="S215" s="35"/>
      <c r="T215" s="35"/>
      <c r="U215" s="35"/>
      <c r="V215" s="35"/>
      <c r="W215" s="35"/>
      <c r="X215" s="35"/>
      <c r="Y215" s="35"/>
      <c r="Z215" s="35"/>
      <c r="IK215" s="47"/>
      <c r="IL215" s="47"/>
      <c r="IM215" s="47"/>
      <c r="IN215" s="47"/>
      <c r="IO215" s="47"/>
      <c r="IP215" s="47"/>
      <c r="IQ215" s="47"/>
      <c r="IR215" s="47"/>
      <c r="IS215" s="47"/>
      <c r="IT215" s="47"/>
      <c r="IU215" s="47"/>
      <c r="IV215" s="47"/>
    </row>
    <row r="216" spans="1:256" s="35" customFormat="1" ht="24" customHeight="1">
      <c r="A216" s="60"/>
      <c r="B216" s="61"/>
      <c r="C216" s="72"/>
      <c r="D216" s="62"/>
      <c r="E216" s="63" t="s">
        <v>2166</v>
      </c>
      <c r="F216" s="59">
        <v>269</v>
      </c>
      <c r="IK216" s="47"/>
      <c r="IL216" s="47"/>
      <c r="IM216" s="47"/>
      <c r="IN216" s="47"/>
      <c r="IO216" s="47"/>
      <c r="IP216" s="47"/>
      <c r="IQ216" s="47"/>
      <c r="IR216" s="47"/>
      <c r="IS216" s="47"/>
      <c r="IT216" s="47"/>
      <c r="IU216" s="47"/>
      <c r="IV216" s="47"/>
    </row>
    <row r="217" spans="1:256" s="35" customFormat="1" ht="24" customHeight="1">
      <c r="A217" s="60"/>
      <c r="B217" s="61"/>
      <c r="C217" s="72"/>
      <c r="D217" s="62"/>
      <c r="E217" s="63" t="s">
        <v>2167</v>
      </c>
      <c r="F217" s="59">
        <v>86</v>
      </c>
      <c r="IK217" s="47"/>
      <c r="IL217" s="47"/>
      <c r="IM217" s="47"/>
      <c r="IN217" s="47"/>
      <c r="IO217" s="47"/>
      <c r="IP217" s="47"/>
      <c r="IQ217" s="47"/>
      <c r="IR217" s="47"/>
      <c r="IS217" s="47"/>
      <c r="IT217" s="47"/>
      <c r="IU217" s="47"/>
      <c r="IV217" s="47"/>
    </row>
    <row r="218" spans="1:256" s="35" customFormat="1" ht="24" customHeight="1">
      <c r="A218" s="60"/>
      <c r="B218" s="61"/>
      <c r="C218" s="72"/>
      <c r="D218" s="62"/>
      <c r="E218" s="63" t="s">
        <v>2168</v>
      </c>
      <c r="F218" s="59">
        <v>2074</v>
      </c>
      <c r="IK218" s="47"/>
      <c r="IL218" s="47"/>
      <c r="IM218" s="47"/>
      <c r="IN218" s="47"/>
      <c r="IO218" s="47"/>
      <c r="IP218" s="47"/>
      <c r="IQ218" s="47"/>
      <c r="IR218" s="47"/>
      <c r="IS218" s="47"/>
      <c r="IT218" s="47"/>
      <c r="IU218" s="47"/>
      <c r="IV218" s="47"/>
    </row>
    <row r="219" spans="1:256" s="35" customFormat="1" ht="24" customHeight="1">
      <c r="A219" s="60"/>
      <c r="B219" s="61" t="s">
        <v>2050</v>
      </c>
      <c r="C219" s="61"/>
      <c r="D219" s="62" t="s">
        <v>2169</v>
      </c>
      <c r="E219" s="63"/>
      <c r="F219" s="59">
        <v>12</v>
      </c>
      <c r="IK219" s="47"/>
      <c r="IL219" s="47"/>
      <c r="IM219" s="47"/>
      <c r="IN219" s="47"/>
      <c r="IO219" s="47"/>
      <c r="IP219" s="47"/>
      <c r="IQ219" s="47"/>
      <c r="IR219" s="47"/>
      <c r="IS219" s="47"/>
      <c r="IT219" s="47"/>
      <c r="IU219" s="47"/>
      <c r="IV219" s="47"/>
    </row>
    <row r="220" spans="1:256" s="35" customFormat="1" ht="24" customHeight="1">
      <c r="A220" s="60"/>
      <c r="B220" s="61"/>
      <c r="C220" s="61"/>
      <c r="D220" s="62"/>
      <c r="E220" s="63" t="s">
        <v>2170</v>
      </c>
      <c r="F220" s="59">
        <v>12</v>
      </c>
      <c r="IK220" s="47"/>
      <c r="IL220" s="47"/>
      <c r="IM220" s="47"/>
      <c r="IN220" s="47"/>
      <c r="IO220" s="47"/>
      <c r="IP220" s="47"/>
      <c r="IQ220" s="47"/>
      <c r="IR220" s="47"/>
      <c r="IS220" s="47"/>
      <c r="IT220" s="47"/>
      <c r="IU220" s="47"/>
      <c r="IV220" s="47"/>
    </row>
    <row r="221" spans="1:256" s="35" customFormat="1" ht="24" customHeight="1">
      <c r="A221" s="60">
        <v>214</v>
      </c>
      <c r="B221" s="61"/>
      <c r="C221" s="61"/>
      <c r="D221" s="62" t="s">
        <v>1545</v>
      </c>
      <c r="E221" s="63"/>
      <c r="F221" s="91">
        <v>1681</v>
      </c>
      <c r="IK221" s="47"/>
      <c r="IL221" s="47"/>
      <c r="IM221" s="47"/>
      <c r="IN221" s="47"/>
      <c r="IO221" s="47"/>
      <c r="IP221" s="47"/>
      <c r="IQ221" s="47"/>
      <c r="IR221" s="47"/>
      <c r="IS221" s="47"/>
      <c r="IT221" s="47"/>
      <c r="IU221" s="47"/>
      <c r="IV221" s="47"/>
    </row>
    <row r="222" spans="1:256" s="37" customFormat="1" ht="24" customHeight="1">
      <c r="A222" s="60"/>
      <c r="B222" s="61" t="s">
        <v>1958</v>
      </c>
      <c r="C222" s="64"/>
      <c r="D222" s="62" t="s">
        <v>2171</v>
      </c>
      <c r="E222" s="69"/>
      <c r="F222" s="59">
        <v>1381</v>
      </c>
      <c r="G222" s="35"/>
      <c r="H222" s="35"/>
      <c r="I222" s="35"/>
      <c r="J222" s="35"/>
      <c r="K222" s="35"/>
      <c r="L222" s="35"/>
      <c r="M222" s="35"/>
      <c r="N222" s="35"/>
      <c r="O222" s="35"/>
      <c r="P222" s="35"/>
      <c r="Q222" s="35"/>
      <c r="R222" s="35"/>
      <c r="S222" s="35"/>
      <c r="T222" s="35"/>
      <c r="U222" s="35"/>
      <c r="V222" s="35"/>
      <c r="W222" s="35"/>
      <c r="X222" s="35"/>
      <c r="Y222" s="35"/>
      <c r="Z222" s="35"/>
      <c r="IK222" s="47"/>
      <c r="IL222" s="47"/>
      <c r="IM222" s="47"/>
      <c r="IN222" s="47"/>
      <c r="IO222" s="47"/>
      <c r="IP222" s="47"/>
      <c r="IQ222" s="47"/>
      <c r="IR222" s="47"/>
      <c r="IS222" s="47"/>
      <c r="IT222" s="47"/>
      <c r="IU222" s="47"/>
      <c r="IV222" s="47"/>
    </row>
    <row r="223" spans="1:256" s="35" customFormat="1" ht="24" customHeight="1">
      <c r="A223" s="60"/>
      <c r="B223" s="61"/>
      <c r="C223" s="64"/>
      <c r="D223" s="62"/>
      <c r="E223" s="63" t="s">
        <v>2172</v>
      </c>
      <c r="F223" s="59">
        <v>185</v>
      </c>
      <c r="IK223" s="47"/>
      <c r="IL223" s="47"/>
      <c r="IM223" s="47"/>
      <c r="IN223" s="47"/>
      <c r="IO223" s="47"/>
      <c r="IP223" s="47"/>
      <c r="IQ223" s="47"/>
      <c r="IR223" s="47"/>
      <c r="IS223" s="47"/>
      <c r="IT223" s="47"/>
      <c r="IU223" s="47"/>
      <c r="IV223" s="47"/>
    </row>
    <row r="224" spans="1:256" s="35" customFormat="1" ht="24" customHeight="1">
      <c r="A224" s="60"/>
      <c r="B224" s="61"/>
      <c r="C224" s="64"/>
      <c r="D224" s="62"/>
      <c r="E224" s="63" t="s">
        <v>2173</v>
      </c>
      <c r="F224" s="59">
        <v>135</v>
      </c>
      <c r="IK224" s="47"/>
      <c r="IL224" s="47"/>
      <c r="IM224" s="47"/>
      <c r="IN224" s="47"/>
      <c r="IO224" s="47"/>
      <c r="IP224" s="47"/>
      <c r="IQ224" s="47"/>
      <c r="IR224" s="47"/>
      <c r="IS224" s="47"/>
      <c r="IT224" s="47"/>
      <c r="IU224" s="47"/>
      <c r="IV224" s="47"/>
    </row>
    <row r="225" spans="1:256" s="35" customFormat="1" ht="24" customHeight="1">
      <c r="A225" s="60"/>
      <c r="B225" s="61"/>
      <c r="C225" s="64"/>
      <c r="D225" s="62"/>
      <c r="E225" s="63" t="s">
        <v>2174</v>
      </c>
      <c r="F225" s="59">
        <v>30</v>
      </c>
      <c r="IK225" s="47"/>
      <c r="IL225" s="47"/>
      <c r="IM225" s="47"/>
      <c r="IN225" s="47"/>
      <c r="IO225" s="47"/>
      <c r="IP225" s="47"/>
      <c r="IQ225" s="47"/>
      <c r="IR225" s="47"/>
      <c r="IS225" s="47"/>
      <c r="IT225" s="47"/>
      <c r="IU225" s="47"/>
      <c r="IV225" s="47"/>
    </row>
    <row r="226" spans="1:256" s="35" customFormat="1" ht="24" customHeight="1">
      <c r="A226" s="60"/>
      <c r="B226" s="61"/>
      <c r="C226" s="64"/>
      <c r="D226" s="62"/>
      <c r="E226" s="63" t="s">
        <v>2175</v>
      </c>
      <c r="F226" s="59">
        <v>422</v>
      </c>
      <c r="IK226" s="47"/>
      <c r="IL226" s="47"/>
      <c r="IM226" s="47"/>
      <c r="IN226" s="47"/>
      <c r="IO226" s="47"/>
      <c r="IP226" s="47"/>
      <c r="IQ226" s="47"/>
      <c r="IR226" s="47"/>
      <c r="IS226" s="47"/>
      <c r="IT226" s="47"/>
      <c r="IU226" s="47"/>
      <c r="IV226" s="47"/>
    </row>
    <row r="227" spans="1:256" s="35" customFormat="1" ht="24" customHeight="1">
      <c r="A227" s="60"/>
      <c r="B227" s="61"/>
      <c r="C227" s="64"/>
      <c r="D227" s="62"/>
      <c r="E227" s="63" t="s">
        <v>2176</v>
      </c>
      <c r="F227" s="59">
        <v>30</v>
      </c>
      <c r="IK227" s="47"/>
      <c r="IL227" s="47"/>
      <c r="IM227" s="47"/>
      <c r="IN227" s="47"/>
      <c r="IO227" s="47"/>
      <c r="IP227" s="47"/>
      <c r="IQ227" s="47"/>
      <c r="IR227" s="47"/>
      <c r="IS227" s="47"/>
      <c r="IT227" s="47"/>
      <c r="IU227" s="47"/>
      <c r="IV227" s="47"/>
    </row>
    <row r="228" spans="1:256" s="35" customFormat="1" ht="24" customHeight="1">
      <c r="A228" s="60"/>
      <c r="B228" s="61"/>
      <c r="C228" s="64"/>
      <c r="D228" s="62"/>
      <c r="E228" s="63" t="s">
        <v>2177</v>
      </c>
      <c r="F228" s="59">
        <v>153</v>
      </c>
      <c r="IK228" s="47"/>
      <c r="IL228" s="47"/>
      <c r="IM228" s="47"/>
      <c r="IN228" s="47"/>
      <c r="IO228" s="47"/>
      <c r="IP228" s="47"/>
      <c r="IQ228" s="47"/>
      <c r="IR228" s="47"/>
      <c r="IS228" s="47"/>
      <c r="IT228" s="47"/>
      <c r="IU228" s="47"/>
      <c r="IV228" s="47"/>
    </row>
    <row r="229" spans="1:256" s="35" customFormat="1" ht="24" customHeight="1">
      <c r="A229" s="60"/>
      <c r="B229" s="61"/>
      <c r="C229" s="64"/>
      <c r="D229" s="62"/>
      <c r="E229" s="63" t="s">
        <v>2178</v>
      </c>
      <c r="F229" s="59">
        <v>161</v>
      </c>
      <c r="IK229" s="47"/>
      <c r="IL229" s="47"/>
      <c r="IM229" s="47"/>
      <c r="IN229" s="47"/>
      <c r="IO229" s="47"/>
      <c r="IP229" s="47"/>
      <c r="IQ229" s="47"/>
      <c r="IR229" s="47"/>
      <c r="IS229" s="47"/>
      <c r="IT229" s="47"/>
      <c r="IU229" s="47"/>
      <c r="IV229" s="47"/>
    </row>
    <row r="230" spans="1:256" s="35" customFormat="1" ht="24" customHeight="1">
      <c r="A230" s="60"/>
      <c r="B230" s="61"/>
      <c r="C230" s="64"/>
      <c r="D230" s="62"/>
      <c r="E230" s="63" t="s">
        <v>2178</v>
      </c>
      <c r="F230" s="59">
        <v>2</v>
      </c>
      <c r="IK230" s="47"/>
      <c r="IL230" s="47"/>
      <c r="IM230" s="47"/>
      <c r="IN230" s="47"/>
      <c r="IO230" s="47"/>
      <c r="IP230" s="47"/>
      <c r="IQ230" s="47"/>
      <c r="IR230" s="47"/>
      <c r="IS230" s="47"/>
      <c r="IT230" s="47"/>
      <c r="IU230" s="47"/>
      <c r="IV230" s="47"/>
    </row>
    <row r="231" spans="1:256" s="35" customFormat="1" ht="24" customHeight="1">
      <c r="A231" s="60"/>
      <c r="B231" s="61"/>
      <c r="C231" s="64"/>
      <c r="D231" s="62"/>
      <c r="E231" s="65" t="s">
        <v>2179</v>
      </c>
      <c r="F231" s="59">
        <v>6</v>
      </c>
      <c r="IK231" s="47"/>
      <c r="IL231" s="47"/>
      <c r="IM231" s="47"/>
      <c r="IN231" s="47"/>
      <c r="IO231" s="47"/>
      <c r="IP231" s="47"/>
      <c r="IQ231" s="47"/>
      <c r="IR231" s="47"/>
      <c r="IS231" s="47"/>
      <c r="IT231" s="47"/>
      <c r="IU231" s="47"/>
      <c r="IV231" s="47"/>
    </row>
    <row r="232" spans="1:256" s="35" customFormat="1" ht="24" customHeight="1">
      <c r="A232" s="60"/>
      <c r="B232" s="61"/>
      <c r="C232" s="64"/>
      <c r="D232" s="62"/>
      <c r="E232" s="63" t="s">
        <v>2180</v>
      </c>
      <c r="F232" s="59">
        <v>100</v>
      </c>
      <c r="IK232" s="47"/>
      <c r="IL232" s="47"/>
      <c r="IM232" s="47"/>
      <c r="IN232" s="47"/>
      <c r="IO232" s="47"/>
      <c r="IP232" s="47"/>
      <c r="IQ232" s="47"/>
      <c r="IR232" s="47"/>
      <c r="IS232" s="47"/>
      <c r="IT232" s="47"/>
      <c r="IU232" s="47"/>
      <c r="IV232" s="47"/>
    </row>
    <row r="233" spans="1:256" s="35" customFormat="1" ht="24" customHeight="1">
      <c r="A233" s="60"/>
      <c r="B233" s="61"/>
      <c r="C233" s="64"/>
      <c r="D233" s="62"/>
      <c r="E233" s="63" t="s">
        <v>2181</v>
      </c>
      <c r="F233" s="59">
        <v>157</v>
      </c>
      <c r="IK233" s="47"/>
      <c r="IL233" s="47"/>
      <c r="IM233" s="47"/>
      <c r="IN233" s="47"/>
      <c r="IO233" s="47"/>
      <c r="IP233" s="47"/>
      <c r="IQ233" s="47"/>
      <c r="IR233" s="47"/>
      <c r="IS233" s="47"/>
      <c r="IT233" s="47"/>
      <c r="IU233" s="47"/>
      <c r="IV233" s="47"/>
    </row>
    <row r="234" spans="1:256" s="35" customFormat="1" ht="24" customHeight="1">
      <c r="A234" s="60"/>
      <c r="B234" s="61" t="s">
        <v>1981</v>
      </c>
      <c r="C234" s="61"/>
      <c r="D234" s="62" t="s">
        <v>2182</v>
      </c>
      <c r="E234" s="63"/>
      <c r="F234" s="59">
        <v>300</v>
      </c>
      <c r="IK234" s="47"/>
      <c r="IL234" s="47"/>
      <c r="IM234" s="47"/>
      <c r="IN234" s="47"/>
      <c r="IO234" s="47"/>
      <c r="IP234" s="47"/>
      <c r="IQ234" s="47"/>
      <c r="IR234" s="47"/>
      <c r="IS234" s="47"/>
      <c r="IT234" s="47"/>
      <c r="IU234" s="47"/>
      <c r="IV234" s="47"/>
    </row>
    <row r="235" spans="1:256" s="35" customFormat="1" ht="24" customHeight="1">
      <c r="A235" s="60"/>
      <c r="B235" s="61"/>
      <c r="C235" s="61"/>
      <c r="D235" s="62"/>
      <c r="E235" s="63" t="s">
        <v>2177</v>
      </c>
      <c r="F235" s="59">
        <v>300</v>
      </c>
      <c r="IK235" s="47"/>
      <c r="IL235" s="47"/>
      <c r="IM235" s="47"/>
      <c r="IN235" s="47"/>
      <c r="IO235" s="47"/>
      <c r="IP235" s="47"/>
      <c r="IQ235" s="47"/>
      <c r="IR235" s="47"/>
      <c r="IS235" s="47"/>
      <c r="IT235" s="47"/>
      <c r="IU235" s="47"/>
      <c r="IV235" s="47"/>
    </row>
    <row r="236" spans="1:256" s="35" customFormat="1" ht="24" customHeight="1">
      <c r="A236" s="60">
        <v>215</v>
      </c>
      <c r="B236" s="61"/>
      <c r="C236" s="61"/>
      <c r="D236" s="62" t="s">
        <v>2183</v>
      </c>
      <c r="E236" s="63"/>
      <c r="F236" s="91">
        <v>215</v>
      </c>
      <c r="IK236" s="47"/>
      <c r="IL236" s="47"/>
      <c r="IM236" s="47"/>
      <c r="IN236" s="47"/>
      <c r="IO236" s="47"/>
      <c r="IP236" s="47"/>
      <c r="IQ236" s="47"/>
      <c r="IR236" s="47"/>
      <c r="IS236" s="47"/>
      <c r="IT236" s="47"/>
      <c r="IU236" s="47"/>
      <c r="IV236" s="47"/>
    </row>
    <row r="237" spans="1:256" s="37" customFormat="1" ht="24" customHeight="1">
      <c r="A237" s="60"/>
      <c r="B237" s="61" t="s">
        <v>1976</v>
      </c>
      <c r="C237" s="61"/>
      <c r="D237" s="62" t="s">
        <v>2184</v>
      </c>
      <c r="E237" s="63"/>
      <c r="F237" s="59">
        <v>170</v>
      </c>
      <c r="G237" s="35"/>
      <c r="H237" s="35"/>
      <c r="I237" s="35"/>
      <c r="J237" s="35"/>
      <c r="K237" s="35"/>
      <c r="L237" s="35"/>
      <c r="M237" s="35"/>
      <c r="N237" s="35"/>
      <c r="O237" s="35"/>
      <c r="P237" s="35"/>
      <c r="Q237" s="35"/>
      <c r="R237" s="35"/>
      <c r="S237" s="35"/>
      <c r="T237" s="35"/>
      <c r="U237" s="35"/>
      <c r="V237" s="35"/>
      <c r="W237" s="35"/>
      <c r="X237" s="35"/>
      <c r="Y237" s="35"/>
      <c r="Z237" s="35"/>
      <c r="IK237" s="47"/>
      <c r="IL237" s="47"/>
      <c r="IM237" s="47"/>
      <c r="IN237" s="47"/>
      <c r="IO237" s="47"/>
      <c r="IP237" s="47"/>
      <c r="IQ237" s="47"/>
      <c r="IR237" s="47"/>
      <c r="IS237" s="47"/>
      <c r="IT237" s="47"/>
      <c r="IU237" s="47"/>
      <c r="IV237" s="47"/>
    </row>
    <row r="238" spans="1:256" s="35" customFormat="1" ht="24" customHeight="1">
      <c r="A238" s="60"/>
      <c r="B238" s="61"/>
      <c r="C238" s="61"/>
      <c r="D238" s="62"/>
      <c r="E238" s="63" t="s">
        <v>2185</v>
      </c>
      <c r="F238" s="59">
        <v>170</v>
      </c>
      <c r="IK238" s="47"/>
      <c r="IL238" s="47"/>
      <c r="IM238" s="47"/>
      <c r="IN238" s="47"/>
      <c r="IO238" s="47"/>
      <c r="IP238" s="47"/>
      <c r="IQ238" s="47"/>
      <c r="IR238" s="47"/>
      <c r="IS238" s="47"/>
      <c r="IT238" s="47"/>
      <c r="IU238" s="47"/>
      <c r="IV238" s="47"/>
    </row>
    <row r="239" spans="1:256" s="37" customFormat="1" ht="24" customHeight="1">
      <c r="A239" s="60"/>
      <c r="B239" s="61" t="s">
        <v>1961</v>
      </c>
      <c r="C239" s="61"/>
      <c r="D239" s="62" t="s">
        <v>2186</v>
      </c>
      <c r="E239" s="63"/>
      <c r="F239" s="59">
        <v>45</v>
      </c>
      <c r="G239" s="35"/>
      <c r="H239" s="35"/>
      <c r="I239" s="35"/>
      <c r="J239" s="35"/>
      <c r="K239" s="35"/>
      <c r="L239" s="35"/>
      <c r="M239" s="35"/>
      <c r="N239" s="35"/>
      <c r="O239" s="35"/>
      <c r="P239" s="35"/>
      <c r="Q239" s="35"/>
      <c r="R239" s="35"/>
      <c r="S239" s="35"/>
      <c r="T239" s="35"/>
      <c r="U239" s="35"/>
      <c r="V239" s="35"/>
      <c r="W239" s="35"/>
      <c r="X239" s="35"/>
      <c r="Y239" s="35"/>
      <c r="Z239" s="35"/>
      <c r="IK239" s="47"/>
      <c r="IL239" s="47"/>
      <c r="IM239" s="47"/>
      <c r="IN239" s="47"/>
      <c r="IO239" s="47"/>
      <c r="IP239" s="47"/>
      <c r="IQ239" s="47"/>
      <c r="IR239" s="47"/>
      <c r="IS239" s="47"/>
      <c r="IT239" s="47"/>
      <c r="IU239" s="47"/>
      <c r="IV239" s="47"/>
    </row>
    <row r="240" spans="1:256" s="35" customFormat="1" ht="24" customHeight="1">
      <c r="A240" s="60"/>
      <c r="B240" s="61"/>
      <c r="C240" s="61"/>
      <c r="D240" s="62"/>
      <c r="E240" s="63" t="s">
        <v>2187</v>
      </c>
      <c r="F240" s="59">
        <v>45</v>
      </c>
      <c r="IK240" s="47"/>
      <c r="IL240" s="47"/>
      <c r="IM240" s="47"/>
      <c r="IN240" s="47"/>
      <c r="IO240" s="47"/>
      <c r="IP240" s="47"/>
      <c r="IQ240" s="47"/>
      <c r="IR240" s="47"/>
      <c r="IS240" s="47"/>
      <c r="IT240" s="47"/>
      <c r="IU240" s="47"/>
      <c r="IV240" s="47"/>
    </row>
    <row r="241" spans="1:256" s="35" customFormat="1" ht="24" customHeight="1">
      <c r="A241" s="60">
        <v>216</v>
      </c>
      <c r="B241" s="61"/>
      <c r="C241" s="61"/>
      <c r="D241" s="62" t="s">
        <v>1650</v>
      </c>
      <c r="E241" s="63"/>
      <c r="F241" s="91">
        <v>507</v>
      </c>
      <c r="IK241" s="47"/>
      <c r="IL241" s="47"/>
      <c r="IM241" s="47"/>
      <c r="IN241" s="47"/>
      <c r="IO241" s="47"/>
      <c r="IP241" s="47"/>
      <c r="IQ241" s="47"/>
      <c r="IR241" s="47"/>
      <c r="IS241" s="47"/>
      <c r="IT241" s="47"/>
      <c r="IU241" s="47"/>
      <c r="IV241" s="47"/>
    </row>
    <row r="242" spans="1:256" s="37" customFormat="1" ht="24" customHeight="1">
      <c r="A242" s="60"/>
      <c r="B242" s="61" t="s">
        <v>1976</v>
      </c>
      <c r="C242" s="64"/>
      <c r="D242" s="62" t="s">
        <v>2188</v>
      </c>
      <c r="E242" s="66"/>
      <c r="F242" s="59">
        <v>300</v>
      </c>
      <c r="G242" s="35"/>
      <c r="H242" s="35"/>
      <c r="I242" s="35"/>
      <c r="J242" s="35"/>
      <c r="K242" s="35"/>
      <c r="L242" s="35"/>
      <c r="M242" s="35"/>
      <c r="N242" s="35"/>
      <c r="O242" s="35"/>
      <c r="P242" s="35"/>
      <c r="Q242" s="35"/>
      <c r="R242" s="35"/>
      <c r="S242" s="35"/>
      <c r="T242" s="35"/>
      <c r="U242" s="35"/>
      <c r="V242" s="35"/>
      <c r="W242" s="35"/>
      <c r="X242" s="35"/>
      <c r="Y242" s="35"/>
      <c r="Z242" s="35"/>
      <c r="IK242" s="47"/>
      <c r="IL242" s="47"/>
      <c r="IM242" s="47"/>
      <c r="IN242" s="47"/>
      <c r="IO242" s="47"/>
      <c r="IP242" s="47"/>
      <c r="IQ242" s="47"/>
      <c r="IR242" s="47"/>
      <c r="IS242" s="47"/>
      <c r="IT242" s="47"/>
      <c r="IU242" s="47"/>
      <c r="IV242" s="47"/>
    </row>
    <row r="243" spans="1:256" s="35" customFormat="1" ht="24" customHeight="1">
      <c r="A243" s="60"/>
      <c r="B243" s="61"/>
      <c r="C243" s="61"/>
      <c r="D243" s="62"/>
      <c r="E243" s="63" t="s">
        <v>2189</v>
      </c>
      <c r="F243" s="59">
        <v>300</v>
      </c>
      <c r="IK243" s="47"/>
      <c r="IL243" s="47"/>
      <c r="IM243" s="47"/>
      <c r="IN243" s="47"/>
      <c r="IO243" s="47"/>
      <c r="IP243" s="47"/>
      <c r="IQ243" s="47"/>
      <c r="IR243" s="47"/>
      <c r="IS243" s="47"/>
      <c r="IT243" s="47"/>
      <c r="IU243" s="47"/>
      <c r="IV243" s="47"/>
    </row>
    <row r="244" spans="1:256" s="37" customFormat="1" ht="24" customHeight="1">
      <c r="A244" s="60"/>
      <c r="B244" s="61" t="s">
        <v>1961</v>
      </c>
      <c r="C244" s="61"/>
      <c r="D244" s="62" t="s">
        <v>2190</v>
      </c>
      <c r="E244" s="63"/>
      <c r="F244" s="59">
        <v>6</v>
      </c>
      <c r="G244" s="35"/>
      <c r="H244" s="35"/>
      <c r="I244" s="35"/>
      <c r="J244" s="35"/>
      <c r="K244" s="35"/>
      <c r="L244" s="35"/>
      <c r="M244" s="35"/>
      <c r="N244" s="35"/>
      <c r="O244" s="35"/>
      <c r="P244" s="35"/>
      <c r="Q244" s="35"/>
      <c r="R244" s="35"/>
      <c r="S244" s="35"/>
      <c r="T244" s="35"/>
      <c r="U244" s="35"/>
      <c r="V244" s="35"/>
      <c r="W244" s="35"/>
      <c r="X244" s="35"/>
      <c r="Y244" s="35"/>
      <c r="Z244" s="35"/>
      <c r="IK244" s="47"/>
      <c r="IL244" s="47"/>
      <c r="IM244" s="47"/>
      <c r="IN244" s="47"/>
      <c r="IO244" s="47"/>
      <c r="IP244" s="47"/>
      <c r="IQ244" s="47"/>
      <c r="IR244" s="47"/>
      <c r="IS244" s="47"/>
      <c r="IT244" s="47"/>
      <c r="IU244" s="47"/>
      <c r="IV244" s="47"/>
    </row>
    <row r="245" spans="1:256" s="35" customFormat="1" ht="24" customHeight="1">
      <c r="A245" s="60"/>
      <c r="B245" s="61"/>
      <c r="C245" s="61"/>
      <c r="D245" s="62"/>
      <c r="E245" s="65" t="s">
        <v>2191</v>
      </c>
      <c r="F245" s="59">
        <v>6</v>
      </c>
      <c r="IK245" s="47"/>
      <c r="IL245" s="47"/>
      <c r="IM245" s="47"/>
      <c r="IN245" s="47"/>
      <c r="IO245" s="47"/>
      <c r="IP245" s="47"/>
      <c r="IQ245" s="47"/>
      <c r="IR245" s="47"/>
      <c r="IS245" s="47"/>
      <c r="IT245" s="47"/>
      <c r="IU245" s="47"/>
      <c r="IV245" s="47"/>
    </row>
    <row r="246" spans="1:256" s="37" customFormat="1" ht="24" customHeight="1">
      <c r="A246" s="60"/>
      <c r="B246" s="61" t="s">
        <v>1981</v>
      </c>
      <c r="C246" s="61"/>
      <c r="D246" s="62" t="s">
        <v>2192</v>
      </c>
      <c r="E246" s="65"/>
      <c r="F246" s="59">
        <v>61</v>
      </c>
      <c r="G246" s="35"/>
      <c r="H246" s="35"/>
      <c r="I246" s="35"/>
      <c r="J246" s="35"/>
      <c r="K246" s="35"/>
      <c r="L246" s="35"/>
      <c r="M246" s="35"/>
      <c r="N246" s="35"/>
      <c r="O246" s="35"/>
      <c r="P246" s="35"/>
      <c r="Q246" s="35"/>
      <c r="R246" s="35"/>
      <c r="S246" s="35"/>
      <c r="T246" s="35"/>
      <c r="U246" s="35"/>
      <c r="V246" s="35"/>
      <c r="W246" s="35"/>
      <c r="X246" s="35"/>
      <c r="Y246" s="35"/>
      <c r="Z246" s="35"/>
      <c r="IK246" s="47"/>
      <c r="IL246" s="47"/>
      <c r="IM246" s="47"/>
      <c r="IN246" s="47"/>
      <c r="IO246" s="47"/>
      <c r="IP246" s="47"/>
      <c r="IQ246" s="47"/>
      <c r="IR246" s="47"/>
      <c r="IS246" s="47"/>
      <c r="IT246" s="47"/>
      <c r="IU246" s="47"/>
      <c r="IV246" s="47"/>
    </row>
    <row r="247" spans="1:256" s="35" customFormat="1" ht="24" customHeight="1">
      <c r="A247" s="60"/>
      <c r="B247" s="61"/>
      <c r="C247" s="61"/>
      <c r="D247" s="62"/>
      <c r="E247" s="63" t="s">
        <v>2193</v>
      </c>
      <c r="F247" s="59">
        <v>30</v>
      </c>
      <c r="IK247" s="47"/>
      <c r="IL247" s="47"/>
      <c r="IM247" s="47"/>
      <c r="IN247" s="47"/>
      <c r="IO247" s="47"/>
      <c r="IP247" s="47"/>
      <c r="IQ247" s="47"/>
      <c r="IR247" s="47"/>
      <c r="IS247" s="47"/>
      <c r="IT247" s="47"/>
      <c r="IU247" s="47"/>
      <c r="IV247" s="47"/>
    </row>
    <row r="248" spans="1:256" s="35" customFormat="1" ht="24" customHeight="1">
      <c r="A248" s="60"/>
      <c r="B248" s="61"/>
      <c r="C248" s="61"/>
      <c r="D248" s="62"/>
      <c r="E248" s="65" t="s">
        <v>2194</v>
      </c>
      <c r="F248" s="59">
        <v>31</v>
      </c>
      <c r="IK248" s="47"/>
      <c r="IL248" s="47"/>
      <c r="IM248" s="47"/>
      <c r="IN248" s="47"/>
      <c r="IO248" s="47"/>
      <c r="IP248" s="47"/>
      <c r="IQ248" s="47"/>
      <c r="IR248" s="47"/>
      <c r="IS248" s="47"/>
      <c r="IT248" s="47"/>
      <c r="IU248" s="47"/>
      <c r="IV248" s="47"/>
    </row>
    <row r="249" spans="1:256" s="37" customFormat="1" ht="24" customHeight="1">
      <c r="A249" s="60"/>
      <c r="B249" s="61" t="s">
        <v>2023</v>
      </c>
      <c r="C249" s="64"/>
      <c r="D249" s="62" t="s">
        <v>2195</v>
      </c>
      <c r="E249" s="65"/>
      <c r="F249" s="59">
        <v>140</v>
      </c>
      <c r="G249" s="35"/>
      <c r="H249" s="35"/>
      <c r="I249" s="35"/>
      <c r="J249" s="35"/>
      <c r="K249" s="35"/>
      <c r="L249" s="35"/>
      <c r="M249" s="35"/>
      <c r="N249" s="35"/>
      <c r="O249" s="35"/>
      <c r="P249" s="35"/>
      <c r="Q249" s="35"/>
      <c r="R249" s="35"/>
      <c r="S249" s="35"/>
      <c r="T249" s="35"/>
      <c r="U249" s="35"/>
      <c r="V249" s="35"/>
      <c r="W249" s="35"/>
      <c r="X249" s="35"/>
      <c r="Y249" s="35"/>
      <c r="Z249" s="35"/>
      <c r="IK249" s="47"/>
      <c r="IL249" s="47"/>
      <c r="IM249" s="47"/>
      <c r="IN249" s="47"/>
      <c r="IO249" s="47"/>
      <c r="IP249" s="47"/>
      <c r="IQ249" s="47"/>
      <c r="IR249" s="47"/>
      <c r="IS249" s="47"/>
      <c r="IT249" s="47"/>
      <c r="IU249" s="47"/>
      <c r="IV249" s="47"/>
    </row>
    <row r="250" spans="1:256" s="35" customFormat="1" ht="24" customHeight="1">
      <c r="A250" s="60"/>
      <c r="B250" s="61"/>
      <c r="C250" s="64"/>
      <c r="D250" s="62"/>
      <c r="E250" s="65" t="s">
        <v>2194</v>
      </c>
      <c r="F250" s="59">
        <v>130</v>
      </c>
      <c r="IK250" s="47"/>
      <c r="IL250" s="47"/>
      <c r="IM250" s="47"/>
      <c r="IN250" s="47"/>
      <c r="IO250" s="47"/>
      <c r="IP250" s="47"/>
      <c r="IQ250" s="47"/>
      <c r="IR250" s="47"/>
      <c r="IS250" s="47"/>
      <c r="IT250" s="47"/>
      <c r="IU250" s="47"/>
      <c r="IV250" s="47"/>
    </row>
    <row r="251" spans="1:256" s="46" customFormat="1" ht="24" customHeight="1">
      <c r="A251" s="60"/>
      <c r="B251" s="61"/>
      <c r="C251" s="64"/>
      <c r="D251" s="62"/>
      <c r="E251" s="65" t="s">
        <v>2196</v>
      </c>
      <c r="F251" s="59">
        <v>10</v>
      </c>
      <c r="G251" s="35"/>
      <c r="H251" s="35"/>
      <c r="I251" s="35"/>
      <c r="J251" s="35"/>
      <c r="K251" s="35"/>
      <c r="L251" s="35"/>
      <c r="M251" s="35"/>
      <c r="N251" s="35"/>
      <c r="O251" s="35"/>
      <c r="P251" s="35"/>
      <c r="Q251" s="35"/>
      <c r="R251" s="35"/>
      <c r="S251" s="35"/>
      <c r="T251" s="35"/>
      <c r="U251" s="35"/>
      <c r="V251" s="35"/>
      <c r="W251" s="35"/>
      <c r="X251" s="35"/>
      <c r="Y251" s="35"/>
      <c r="Z251" s="35"/>
      <c r="IK251" s="47"/>
      <c r="IL251" s="47"/>
      <c r="IM251" s="47"/>
      <c r="IN251" s="47"/>
      <c r="IO251" s="47"/>
      <c r="IP251" s="47"/>
      <c r="IQ251" s="47"/>
      <c r="IR251" s="47"/>
      <c r="IS251" s="47"/>
      <c r="IT251" s="47"/>
      <c r="IU251" s="47"/>
      <c r="IV251" s="47"/>
    </row>
    <row r="252" spans="1:256" s="35" customFormat="1" ht="24" customHeight="1">
      <c r="A252" s="60">
        <v>220</v>
      </c>
      <c r="B252" s="61"/>
      <c r="C252" s="61"/>
      <c r="D252" s="62" t="s">
        <v>2197</v>
      </c>
      <c r="E252" s="63"/>
      <c r="F252" s="91">
        <v>120</v>
      </c>
      <c r="IK252" s="47"/>
      <c r="IL252" s="47"/>
      <c r="IM252" s="47"/>
      <c r="IN252" s="47"/>
      <c r="IO252" s="47"/>
      <c r="IP252" s="47"/>
      <c r="IQ252" s="47"/>
      <c r="IR252" s="47"/>
      <c r="IS252" s="47"/>
      <c r="IT252" s="47"/>
      <c r="IU252" s="47"/>
      <c r="IV252" s="47"/>
    </row>
    <row r="253" spans="1:256" s="37" customFormat="1" ht="24" customHeight="1">
      <c r="A253" s="60"/>
      <c r="B253" s="61" t="s">
        <v>1958</v>
      </c>
      <c r="C253" s="61"/>
      <c r="D253" s="62" t="s">
        <v>2198</v>
      </c>
      <c r="E253" s="63"/>
      <c r="F253" s="59">
        <v>120</v>
      </c>
      <c r="G253" s="35"/>
      <c r="H253" s="35"/>
      <c r="I253" s="35"/>
      <c r="J253" s="35"/>
      <c r="K253" s="35"/>
      <c r="L253" s="35"/>
      <c r="M253" s="35"/>
      <c r="N253" s="35"/>
      <c r="O253" s="35"/>
      <c r="P253" s="35"/>
      <c r="Q253" s="35"/>
      <c r="R253" s="35"/>
      <c r="S253" s="35"/>
      <c r="T253" s="35"/>
      <c r="U253" s="35"/>
      <c r="V253" s="35"/>
      <c r="W253" s="35"/>
      <c r="X253" s="35"/>
      <c r="Y253" s="35"/>
      <c r="Z253" s="35"/>
      <c r="IK253" s="47"/>
      <c r="IL253" s="47"/>
      <c r="IM253" s="47"/>
      <c r="IN253" s="47"/>
      <c r="IO253" s="47"/>
      <c r="IP253" s="47"/>
      <c r="IQ253" s="47"/>
      <c r="IR253" s="47"/>
      <c r="IS253" s="47"/>
      <c r="IT253" s="47"/>
      <c r="IU253" s="47"/>
      <c r="IV253" s="47"/>
    </row>
    <row r="254" spans="1:256" s="35" customFormat="1" ht="24" customHeight="1">
      <c r="A254" s="60"/>
      <c r="B254" s="61"/>
      <c r="C254" s="64"/>
      <c r="D254" s="62"/>
      <c r="E254" s="63" t="s">
        <v>2199</v>
      </c>
      <c r="F254" s="59">
        <v>120</v>
      </c>
      <c r="IK254" s="47"/>
      <c r="IL254" s="47"/>
      <c r="IM254" s="47"/>
      <c r="IN254" s="47"/>
      <c r="IO254" s="47"/>
      <c r="IP254" s="47"/>
      <c r="IQ254" s="47"/>
      <c r="IR254" s="47"/>
      <c r="IS254" s="47"/>
      <c r="IT254" s="47"/>
      <c r="IU254" s="47"/>
      <c r="IV254" s="47"/>
    </row>
    <row r="255" spans="1:256" s="35" customFormat="1" ht="24" customHeight="1">
      <c r="A255" s="60">
        <v>221</v>
      </c>
      <c r="B255" s="61"/>
      <c r="C255" s="61"/>
      <c r="D255" s="62" t="s">
        <v>1762</v>
      </c>
      <c r="E255" s="63"/>
      <c r="F255" s="91">
        <v>18</v>
      </c>
      <c r="IK255" s="47"/>
      <c r="IL255" s="47"/>
      <c r="IM255" s="47"/>
      <c r="IN255" s="47"/>
      <c r="IO255" s="47"/>
      <c r="IP255" s="47"/>
      <c r="IQ255" s="47"/>
      <c r="IR255" s="47"/>
      <c r="IS255" s="47"/>
      <c r="IT255" s="47"/>
      <c r="IU255" s="47"/>
      <c r="IV255" s="47"/>
    </row>
    <row r="256" spans="1:256" s="37" customFormat="1" ht="24" customHeight="1">
      <c r="A256" s="60"/>
      <c r="B256" s="61" t="s">
        <v>1958</v>
      </c>
      <c r="C256" s="61"/>
      <c r="D256" s="62" t="s">
        <v>2200</v>
      </c>
      <c r="E256" s="63"/>
      <c r="F256" s="59">
        <v>18</v>
      </c>
      <c r="G256" s="35"/>
      <c r="H256" s="35"/>
      <c r="I256" s="35"/>
      <c r="J256" s="35"/>
      <c r="K256" s="35"/>
      <c r="L256" s="35"/>
      <c r="M256" s="35"/>
      <c r="N256" s="35"/>
      <c r="O256" s="35"/>
      <c r="P256" s="35"/>
      <c r="Q256" s="35"/>
      <c r="R256" s="35"/>
      <c r="S256" s="35"/>
      <c r="T256" s="35"/>
      <c r="U256" s="35"/>
      <c r="V256" s="35"/>
      <c r="W256" s="35"/>
      <c r="X256" s="35"/>
      <c r="Y256" s="35"/>
      <c r="Z256" s="35"/>
      <c r="IK256" s="47"/>
      <c r="IL256" s="47"/>
      <c r="IM256" s="47"/>
      <c r="IN256" s="47"/>
      <c r="IO256" s="47"/>
      <c r="IP256" s="47"/>
      <c r="IQ256" s="47"/>
      <c r="IR256" s="47"/>
      <c r="IS256" s="47"/>
      <c r="IT256" s="47"/>
      <c r="IU256" s="47"/>
      <c r="IV256" s="47"/>
    </row>
    <row r="257" spans="1:256" s="35" customFormat="1" ht="24" customHeight="1">
      <c r="A257" s="60"/>
      <c r="B257" s="61"/>
      <c r="C257" s="61"/>
      <c r="D257" s="62"/>
      <c r="E257" s="63" t="s">
        <v>2201</v>
      </c>
      <c r="F257" s="59">
        <v>18</v>
      </c>
      <c r="IK257" s="47"/>
      <c r="IL257" s="47"/>
      <c r="IM257" s="47"/>
      <c r="IN257" s="47"/>
      <c r="IO257" s="47"/>
      <c r="IP257" s="47"/>
      <c r="IQ257" s="47"/>
      <c r="IR257" s="47"/>
      <c r="IS257" s="47"/>
      <c r="IT257" s="47"/>
      <c r="IU257" s="47"/>
      <c r="IV257" s="47"/>
    </row>
    <row r="258" spans="1:256" s="35" customFormat="1" ht="24" customHeight="1">
      <c r="A258" s="60">
        <v>222</v>
      </c>
      <c r="B258" s="61"/>
      <c r="C258" s="61"/>
      <c r="D258" s="62" t="s">
        <v>1780</v>
      </c>
      <c r="E258" s="63"/>
      <c r="F258" s="91">
        <v>1003</v>
      </c>
      <c r="IK258" s="47"/>
      <c r="IL258" s="47"/>
      <c r="IM258" s="47"/>
      <c r="IN258" s="47"/>
      <c r="IO258" s="47"/>
      <c r="IP258" s="47"/>
      <c r="IQ258" s="47"/>
      <c r="IR258" s="47"/>
      <c r="IS258" s="47"/>
      <c r="IT258" s="47"/>
      <c r="IU258" s="47"/>
      <c r="IV258" s="47"/>
    </row>
    <row r="259" spans="1:256" s="37" customFormat="1" ht="24" customHeight="1">
      <c r="A259" s="60"/>
      <c r="B259" s="61" t="s">
        <v>1961</v>
      </c>
      <c r="C259" s="64"/>
      <c r="D259" s="62" t="s">
        <v>2202</v>
      </c>
      <c r="E259" s="63"/>
      <c r="F259" s="59">
        <v>1003</v>
      </c>
      <c r="G259" s="35"/>
      <c r="H259" s="35"/>
      <c r="I259" s="35"/>
      <c r="J259" s="35"/>
      <c r="K259" s="35"/>
      <c r="L259" s="35"/>
      <c r="M259" s="35"/>
      <c r="N259" s="35"/>
      <c r="O259" s="35"/>
      <c r="P259" s="35"/>
      <c r="Q259" s="35"/>
      <c r="R259" s="35"/>
      <c r="S259" s="35"/>
      <c r="T259" s="35"/>
      <c r="U259" s="35"/>
      <c r="V259" s="35"/>
      <c r="W259" s="35"/>
      <c r="X259" s="35"/>
      <c r="Y259" s="35"/>
      <c r="Z259" s="35"/>
      <c r="IK259" s="47"/>
      <c r="IL259" s="47"/>
      <c r="IM259" s="47"/>
      <c r="IN259" s="47"/>
      <c r="IO259" s="47"/>
      <c r="IP259" s="47"/>
      <c r="IQ259" s="47"/>
      <c r="IR259" s="47"/>
      <c r="IS259" s="47"/>
      <c r="IT259" s="47"/>
      <c r="IU259" s="47"/>
      <c r="IV259" s="47"/>
    </row>
    <row r="260" spans="1:256" s="35" customFormat="1" ht="24" customHeight="1">
      <c r="A260" s="60"/>
      <c r="B260" s="61"/>
      <c r="C260" s="64"/>
      <c r="D260" s="62"/>
      <c r="E260" s="63" t="s">
        <v>2203</v>
      </c>
      <c r="F260" s="59">
        <v>1003</v>
      </c>
      <c r="IK260" s="47"/>
      <c r="IL260" s="47"/>
      <c r="IM260" s="47"/>
      <c r="IN260" s="47"/>
      <c r="IO260" s="47"/>
      <c r="IP260" s="47"/>
      <c r="IQ260" s="47"/>
      <c r="IR260" s="47"/>
      <c r="IS260" s="47"/>
      <c r="IT260" s="47"/>
      <c r="IU260" s="47"/>
      <c r="IV260" s="47"/>
    </row>
    <row r="261" spans="1:256" s="35" customFormat="1" ht="24" customHeight="1">
      <c r="A261" s="60">
        <v>229</v>
      </c>
      <c r="B261" s="61" t="s">
        <v>2023</v>
      </c>
      <c r="C261" s="61"/>
      <c r="D261" s="62" t="s">
        <v>1896</v>
      </c>
      <c r="E261" s="63"/>
      <c r="F261" s="91">
        <v>2</v>
      </c>
      <c r="IK261" s="47"/>
      <c r="IL261" s="47"/>
      <c r="IM261" s="47"/>
      <c r="IN261" s="47"/>
      <c r="IO261" s="47"/>
      <c r="IP261" s="47"/>
      <c r="IQ261" s="47"/>
      <c r="IR261" s="47"/>
      <c r="IS261" s="47"/>
      <c r="IT261" s="47"/>
      <c r="IU261" s="47"/>
      <c r="IV261" s="47"/>
    </row>
    <row r="262" spans="1:256" s="35" customFormat="1" ht="24" customHeight="1">
      <c r="A262" s="60"/>
      <c r="B262" s="61"/>
      <c r="C262" s="61"/>
      <c r="D262" s="62"/>
      <c r="E262" s="63" t="s">
        <v>2204</v>
      </c>
      <c r="F262" s="59">
        <v>2</v>
      </c>
      <c r="IK262" s="47"/>
      <c r="IL262" s="47"/>
      <c r="IM262" s="47"/>
      <c r="IN262" s="47"/>
      <c r="IO262" s="47"/>
      <c r="IP262" s="47"/>
      <c r="IQ262" s="47"/>
      <c r="IR262" s="47"/>
      <c r="IS262" s="47"/>
      <c r="IT262" s="47"/>
      <c r="IU262" s="47"/>
      <c r="IV262" s="47"/>
    </row>
    <row r="65479" spans="1:244">
      <c r="A65479" s="1"/>
      <c r="B65479" s="1"/>
      <c r="C65479" s="1"/>
      <c r="D65479" s="1"/>
      <c r="E65479" s="1"/>
      <c r="F65479" s="1"/>
      <c r="G65479" s="47"/>
      <c r="H65479" s="47"/>
      <c r="I65479" s="47"/>
      <c r="J65479" s="47"/>
      <c r="K65479" s="47"/>
      <c r="L65479" s="47"/>
      <c r="M65479" s="47"/>
      <c r="N65479" s="47"/>
      <c r="O65479" s="47"/>
      <c r="P65479" s="47"/>
      <c r="Q65479" s="47"/>
      <c r="R65479" s="47"/>
      <c r="S65479" s="47"/>
      <c r="T65479" s="47"/>
      <c r="U65479" s="47"/>
      <c r="V65479" s="47"/>
      <c r="W65479" s="47"/>
      <c r="X65479" s="47"/>
      <c r="Y65479" s="47"/>
      <c r="Z65479" s="47"/>
      <c r="AA65479" s="47"/>
      <c r="AB65479" s="47"/>
      <c r="AC65479" s="47"/>
      <c r="AD65479" s="47"/>
      <c r="AE65479" s="47"/>
      <c r="AF65479" s="47"/>
      <c r="AG65479" s="47"/>
      <c r="AH65479" s="47"/>
      <c r="AI65479" s="47"/>
      <c r="AJ65479" s="47"/>
      <c r="AK65479" s="47"/>
      <c r="AL65479" s="47"/>
      <c r="AM65479" s="47"/>
      <c r="AN65479" s="47"/>
      <c r="AO65479" s="47"/>
      <c r="AP65479" s="47"/>
      <c r="AQ65479" s="47"/>
      <c r="AR65479" s="47"/>
      <c r="AS65479" s="47"/>
      <c r="AT65479" s="47"/>
      <c r="AU65479" s="47"/>
      <c r="AV65479" s="47"/>
      <c r="AW65479" s="47"/>
      <c r="AX65479" s="47"/>
      <c r="AY65479" s="47"/>
      <c r="AZ65479" s="47"/>
      <c r="BA65479" s="47"/>
      <c r="BB65479" s="47"/>
      <c r="BC65479" s="47"/>
      <c r="BD65479" s="47"/>
      <c r="BE65479" s="47"/>
      <c r="BF65479" s="47"/>
      <c r="BG65479" s="47"/>
      <c r="BH65479" s="47"/>
      <c r="BI65479" s="47"/>
      <c r="BJ65479" s="47"/>
      <c r="BK65479" s="47"/>
      <c r="BL65479" s="47"/>
      <c r="BM65479" s="47"/>
      <c r="BN65479" s="47"/>
      <c r="BO65479" s="47"/>
      <c r="BP65479" s="47"/>
      <c r="BQ65479" s="47"/>
      <c r="BR65479" s="47"/>
      <c r="BS65479" s="47"/>
      <c r="BT65479" s="47"/>
      <c r="BU65479" s="47"/>
      <c r="BV65479" s="47"/>
      <c r="BW65479" s="47"/>
      <c r="BX65479" s="47"/>
      <c r="BY65479" s="47"/>
      <c r="BZ65479" s="47"/>
      <c r="CA65479" s="47"/>
      <c r="CB65479" s="47"/>
      <c r="CC65479" s="47"/>
      <c r="CD65479" s="47"/>
      <c r="CE65479" s="47"/>
      <c r="CF65479" s="47"/>
      <c r="CG65479" s="47"/>
      <c r="CH65479" s="47"/>
      <c r="CI65479" s="47"/>
      <c r="CJ65479" s="47"/>
      <c r="CK65479" s="47"/>
      <c r="CL65479" s="47"/>
      <c r="CM65479" s="47"/>
      <c r="CN65479" s="47"/>
      <c r="CO65479" s="47"/>
      <c r="CP65479" s="47"/>
      <c r="CQ65479" s="47"/>
      <c r="CR65479" s="47"/>
      <c r="CS65479" s="47"/>
      <c r="CT65479" s="47"/>
      <c r="CU65479" s="47"/>
      <c r="CV65479" s="47"/>
      <c r="CW65479" s="47"/>
      <c r="CX65479" s="47"/>
      <c r="CY65479" s="47"/>
      <c r="CZ65479" s="47"/>
      <c r="DA65479" s="47"/>
      <c r="DB65479" s="47"/>
      <c r="DC65479" s="47"/>
      <c r="DD65479" s="47"/>
      <c r="DE65479" s="47"/>
      <c r="DF65479" s="47"/>
      <c r="DG65479" s="47"/>
      <c r="DH65479" s="47"/>
      <c r="DI65479" s="47"/>
      <c r="DJ65479" s="47"/>
      <c r="DK65479" s="47"/>
      <c r="DL65479" s="47"/>
      <c r="DM65479" s="47"/>
      <c r="DN65479" s="47"/>
      <c r="DO65479" s="47"/>
      <c r="DP65479" s="47"/>
      <c r="DQ65479" s="47"/>
      <c r="DR65479" s="47"/>
      <c r="DS65479" s="47"/>
      <c r="DT65479" s="47"/>
      <c r="DU65479" s="47"/>
      <c r="DV65479" s="47"/>
      <c r="DW65479" s="47"/>
      <c r="DX65479" s="47"/>
      <c r="DY65479" s="47"/>
      <c r="DZ65479" s="47"/>
      <c r="EA65479" s="47"/>
      <c r="EB65479" s="47"/>
      <c r="EC65479" s="47"/>
      <c r="ED65479" s="47"/>
      <c r="EE65479" s="47"/>
      <c r="EF65479" s="47"/>
      <c r="EG65479" s="47"/>
      <c r="EH65479" s="47"/>
      <c r="EI65479" s="47"/>
      <c r="EJ65479" s="47"/>
      <c r="EK65479" s="47"/>
      <c r="EL65479" s="47"/>
      <c r="EM65479" s="47"/>
      <c r="EN65479" s="47"/>
      <c r="EO65479" s="47"/>
      <c r="EP65479" s="47"/>
      <c r="EQ65479" s="47"/>
      <c r="ER65479" s="47"/>
      <c r="ES65479" s="47"/>
      <c r="ET65479" s="47"/>
      <c r="EU65479" s="47"/>
      <c r="EV65479" s="47"/>
      <c r="EW65479" s="47"/>
      <c r="EX65479" s="47"/>
      <c r="EY65479" s="47"/>
      <c r="EZ65479" s="47"/>
      <c r="FA65479" s="47"/>
      <c r="FB65479" s="47"/>
      <c r="FC65479" s="47"/>
      <c r="FD65479" s="47"/>
      <c r="FE65479" s="47"/>
      <c r="FF65479" s="47"/>
      <c r="FG65479" s="47"/>
      <c r="FH65479" s="47"/>
      <c r="FI65479" s="47"/>
      <c r="FJ65479" s="47"/>
      <c r="FK65479" s="47"/>
      <c r="FL65479" s="47"/>
      <c r="FM65479" s="47"/>
      <c r="FN65479" s="47"/>
      <c r="FO65479" s="47"/>
      <c r="FP65479" s="47"/>
      <c r="FQ65479" s="47"/>
      <c r="FR65479" s="47"/>
      <c r="FS65479" s="47"/>
      <c r="FT65479" s="47"/>
      <c r="FU65479" s="47"/>
      <c r="FV65479" s="47"/>
      <c r="FW65479" s="47"/>
      <c r="FX65479" s="47"/>
      <c r="FY65479" s="47"/>
      <c r="FZ65479" s="47"/>
      <c r="GA65479" s="47"/>
      <c r="GB65479" s="47"/>
      <c r="GC65479" s="47"/>
      <c r="GD65479" s="47"/>
      <c r="GE65479" s="47"/>
      <c r="GF65479" s="47"/>
      <c r="GG65479" s="47"/>
      <c r="GH65479" s="47"/>
      <c r="GI65479" s="47"/>
      <c r="GJ65479" s="47"/>
      <c r="GK65479" s="47"/>
      <c r="GL65479" s="47"/>
      <c r="GM65479" s="47"/>
      <c r="GN65479" s="47"/>
      <c r="GO65479" s="47"/>
      <c r="GP65479" s="47"/>
      <c r="GQ65479" s="47"/>
      <c r="GR65479" s="47"/>
      <c r="GS65479" s="47"/>
      <c r="GT65479" s="47"/>
      <c r="GU65479" s="47"/>
      <c r="GV65479" s="47"/>
      <c r="GW65479" s="47"/>
      <c r="GX65479" s="47"/>
      <c r="GY65479" s="47"/>
      <c r="GZ65479" s="47"/>
      <c r="HA65479" s="47"/>
      <c r="HB65479" s="47"/>
      <c r="HC65479" s="47"/>
      <c r="HD65479" s="47"/>
      <c r="HE65479" s="47"/>
      <c r="HF65479" s="47"/>
      <c r="HG65479" s="47"/>
      <c r="HH65479" s="47"/>
      <c r="HI65479" s="47"/>
      <c r="HJ65479" s="47"/>
      <c r="HK65479" s="47"/>
      <c r="HL65479" s="47"/>
      <c r="HM65479" s="47"/>
      <c r="HN65479" s="47"/>
      <c r="HO65479" s="47"/>
      <c r="HP65479" s="47"/>
      <c r="HQ65479" s="47"/>
      <c r="HR65479" s="47"/>
      <c r="HS65479" s="47"/>
      <c r="HT65479" s="47"/>
      <c r="HU65479" s="47"/>
      <c r="HV65479" s="47"/>
      <c r="HW65479" s="47"/>
      <c r="HX65479" s="47"/>
      <c r="HY65479" s="47"/>
      <c r="HZ65479" s="47"/>
      <c r="IA65479" s="47"/>
      <c r="IB65479" s="47"/>
      <c r="IC65479" s="47"/>
      <c r="ID65479" s="47"/>
      <c r="IE65479" s="47"/>
      <c r="IF65479" s="47"/>
      <c r="IG65479" s="47"/>
      <c r="IH65479" s="47"/>
      <c r="II65479" s="47"/>
      <c r="IJ65479" s="47"/>
    </row>
    <row r="65480" spans="1:244">
      <c r="A65480" s="1"/>
      <c r="B65480" s="1"/>
      <c r="C65480" s="1"/>
      <c r="D65480" s="1"/>
      <c r="E65480" s="1"/>
      <c r="F65480" s="1"/>
      <c r="G65480" s="47"/>
      <c r="H65480" s="47"/>
      <c r="I65480" s="47"/>
      <c r="J65480" s="47"/>
      <c r="K65480" s="47"/>
      <c r="L65480" s="47"/>
      <c r="M65480" s="47"/>
      <c r="N65480" s="47"/>
      <c r="O65480" s="47"/>
      <c r="P65480" s="47"/>
      <c r="Q65480" s="47"/>
      <c r="R65480" s="47"/>
      <c r="S65480" s="47"/>
      <c r="T65480" s="47"/>
      <c r="U65480" s="47"/>
      <c r="V65480" s="47"/>
      <c r="W65480" s="47"/>
      <c r="X65480" s="47"/>
      <c r="Y65480" s="47"/>
      <c r="Z65480" s="47"/>
      <c r="AA65480" s="47"/>
      <c r="AB65480" s="47"/>
      <c r="AC65480" s="47"/>
      <c r="AD65480" s="47"/>
      <c r="AE65480" s="47"/>
      <c r="AF65480" s="47"/>
      <c r="AG65480" s="47"/>
      <c r="AH65480" s="47"/>
      <c r="AI65480" s="47"/>
      <c r="AJ65480" s="47"/>
      <c r="AK65480" s="47"/>
      <c r="AL65480" s="47"/>
      <c r="AM65480" s="47"/>
      <c r="AN65480" s="47"/>
      <c r="AO65480" s="47"/>
      <c r="AP65480" s="47"/>
      <c r="AQ65480" s="47"/>
      <c r="AR65480" s="47"/>
      <c r="AS65480" s="47"/>
      <c r="AT65480" s="47"/>
      <c r="AU65480" s="47"/>
      <c r="AV65480" s="47"/>
      <c r="AW65480" s="47"/>
      <c r="AX65480" s="47"/>
      <c r="AY65480" s="47"/>
      <c r="AZ65480" s="47"/>
      <c r="BA65480" s="47"/>
      <c r="BB65480" s="47"/>
      <c r="BC65480" s="47"/>
      <c r="BD65480" s="47"/>
      <c r="BE65480" s="47"/>
      <c r="BF65480" s="47"/>
      <c r="BG65480" s="47"/>
      <c r="BH65480" s="47"/>
      <c r="BI65480" s="47"/>
      <c r="BJ65480" s="47"/>
      <c r="BK65480" s="47"/>
      <c r="BL65480" s="47"/>
      <c r="BM65480" s="47"/>
      <c r="BN65480" s="47"/>
      <c r="BO65480" s="47"/>
      <c r="BP65480" s="47"/>
      <c r="BQ65480" s="47"/>
      <c r="BR65480" s="47"/>
      <c r="BS65480" s="47"/>
      <c r="BT65480" s="47"/>
      <c r="BU65480" s="47"/>
      <c r="BV65480" s="47"/>
      <c r="BW65480" s="47"/>
      <c r="BX65480" s="47"/>
      <c r="BY65480" s="47"/>
      <c r="BZ65480" s="47"/>
      <c r="CA65480" s="47"/>
      <c r="CB65480" s="47"/>
      <c r="CC65480" s="47"/>
      <c r="CD65480" s="47"/>
      <c r="CE65480" s="47"/>
      <c r="CF65480" s="47"/>
      <c r="CG65480" s="47"/>
      <c r="CH65480" s="47"/>
      <c r="CI65480" s="47"/>
      <c r="CJ65480" s="47"/>
      <c r="CK65480" s="47"/>
      <c r="CL65480" s="47"/>
      <c r="CM65480" s="47"/>
      <c r="CN65480" s="47"/>
      <c r="CO65480" s="47"/>
      <c r="CP65480" s="47"/>
      <c r="CQ65480" s="47"/>
      <c r="CR65480" s="47"/>
      <c r="CS65480" s="47"/>
      <c r="CT65480" s="47"/>
      <c r="CU65480" s="47"/>
      <c r="CV65480" s="47"/>
      <c r="CW65480" s="47"/>
      <c r="CX65480" s="47"/>
      <c r="CY65480" s="47"/>
      <c r="CZ65480" s="47"/>
      <c r="DA65480" s="47"/>
      <c r="DB65480" s="47"/>
      <c r="DC65480" s="47"/>
      <c r="DD65480" s="47"/>
      <c r="DE65480" s="47"/>
      <c r="DF65480" s="47"/>
      <c r="DG65480" s="47"/>
      <c r="DH65480" s="47"/>
      <c r="DI65480" s="47"/>
      <c r="DJ65480" s="47"/>
      <c r="DK65480" s="47"/>
      <c r="DL65480" s="47"/>
      <c r="DM65480" s="47"/>
      <c r="DN65480" s="47"/>
      <c r="DO65480" s="47"/>
      <c r="DP65480" s="47"/>
      <c r="DQ65480" s="47"/>
      <c r="DR65480" s="47"/>
      <c r="DS65480" s="47"/>
      <c r="DT65480" s="47"/>
      <c r="DU65480" s="47"/>
      <c r="DV65480" s="47"/>
      <c r="DW65480" s="47"/>
      <c r="DX65480" s="47"/>
      <c r="DY65480" s="47"/>
      <c r="DZ65480" s="47"/>
      <c r="EA65480" s="47"/>
      <c r="EB65480" s="47"/>
      <c r="EC65480" s="47"/>
      <c r="ED65480" s="47"/>
      <c r="EE65480" s="47"/>
      <c r="EF65480" s="47"/>
      <c r="EG65480" s="47"/>
      <c r="EH65480" s="47"/>
      <c r="EI65480" s="47"/>
      <c r="EJ65480" s="47"/>
      <c r="EK65480" s="47"/>
      <c r="EL65480" s="47"/>
      <c r="EM65480" s="47"/>
      <c r="EN65480" s="47"/>
      <c r="EO65480" s="47"/>
      <c r="EP65480" s="47"/>
      <c r="EQ65480" s="47"/>
      <c r="ER65480" s="47"/>
      <c r="ES65480" s="47"/>
      <c r="ET65480" s="47"/>
      <c r="EU65480" s="47"/>
      <c r="EV65480" s="47"/>
      <c r="EW65480" s="47"/>
      <c r="EX65480" s="47"/>
      <c r="EY65480" s="47"/>
      <c r="EZ65480" s="47"/>
      <c r="FA65480" s="47"/>
      <c r="FB65480" s="47"/>
      <c r="FC65480" s="47"/>
      <c r="FD65480" s="47"/>
      <c r="FE65480" s="47"/>
      <c r="FF65480" s="47"/>
      <c r="FG65480" s="47"/>
      <c r="FH65480" s="47"/>
      <c r="FI65480" s="47"/>
      <c r="FJ65480" s="47"/>
      <c r="FK65480" s="47"/>
      <c r="FL65480" s="47"/>
      <c r="FM65480" s="47"/>
      <c r="FN65480" s="47"/>
      <c r="FO65480" s="47"/>
      <c r="FP65480" s="47"/>
      <c r="FQ65480" s="47"/>
      <c r="FR65480" s="47"/>
      <c r="FS65480" s="47"/>
      <c r="FT65480" s="47"/>
      <c r="FU65480" s="47"/>
      <c r="FV65480" s="47"/>
      <c r="FW65480" s="47"/>
      <c r="FX65480" s="47"/>
      <c r="FY65480" s="47"/>
      <c r="FZ65480" s="47"/>
      <c r="GA65480" s="47"/>
      <c r="GB65480" s="47"/>
      <c r="GC65480" s="47"/>
      <c r="GD65480" s="47"/>
      <c r="GE65480" s="47"/>
      <c r="GF65480" s="47"/>
      <c r="GG65480" s="47"/>
      <c r="GH65480" s="47"/>
      <c r="GI65480" s="47"/>
      <c r="GJ65480" s="47"/>
      <c r="GK65480" s="47"/>
      <c r="GL65480" s="47"/>
      <c r="GM65480" s="47"/>
      <c r="GN65480" s="47"/>
      <c r="GO65480" s="47"/>
      <c r="GP65480" s="47"/>
      <c r="GQ65480" s="47"/>
      <c r="GR65480" s="47"/>
      <c r="GS65480" s="47"/>
      <c r="GT65480" s="47"/>
      <c r="GU65480" s="47"/>
      <c r="GV65480" s="47"/>
      <c r="GW65480" s="47"/>
      <c r="GX65480" s="47"/>
      <c r="GY65480" s="47"/>
      <c r="GZ65480" s="47"/>
      <c r="HA65480" s="47"/>
      <c r="HB65480" s="47"/>
      <c r="HC65480" s="47"/>
      <c r="HD65480" s="47"/>
      <c r="HE65480" s="47"/>
      <c r="HF65480" s="47"/>
      <c r="HG65480" s="47"/>
      <c r="HH65480" s="47"/>
      <c r="HI65480" s="47"/>
      <c r="HJ65480" s="47"/>
      <c r="HK65480" s="47"/>
      <c r="HL65480" s="47"/>
      <c r="HM65480" s="47"/>
      <c r="HN65480" s="47"/>
      <c r="HO65480" s="47"/>
      <c r="HP65480" s="47"/>
      <c r="HQ65480" s="47"/>
      <c r="HR65480" s="47"/>
      <c r="HS65480" s="47"/>
      <c r="HT65480" s="47"/>
      <c r="HU65480" s="47"/>
      <c r="HV65480" s="47"/>
      <c r="HW65480" s="47"/>
      <c r="HX65480" s="47"/>
      <c r="HY65480" s="47"/>
      <c r="HZ65480" s="47"/>
      <c r="IA65480" s="47"/>
      <c r="IB65480" s="47"/>
      <c r="IC65480" s="47"/>
      <c r="ID65480" s="47"/>
      <c r="IE65480" s="47"/>
      <c r="IF65480" s="47"/>
      <c r="IG65480" s="47"/>
      <c r="IH65480" s="47"/>
      <c r="II65480" s="47"/>
      <c r="IJ65480" s="47"/>
    </row>
    <row r="65481" spans="1:244">
      <c r="A65481" s="1"/>
      <c r="B65481" s="1"/>
      <c r="C65481" s="1"/>
      <c r="D65481" s="1"/>
      <c r="E65481" s="1"/>
      <c r="F65481" s="1"/>
      <c r="G65481" s="47"/>
      <c r="H65481" s="47"/>
      <c r="I65481" s="47"/>
      <c r="J65481" s="47"/>
      <c r="K65481" s="47"/>
      <c r="L65481" s="47"/>
      <c r="M65481" s="47"/>
      <c r="N65481" s="47"/>
      <c r="O65481" s="47"/>
      <c r="P65481" s="47"/>
      <c r="Q65481" s="47"/>
      <c r="R65481" s="47"/>
      <c r="S65481" s="47"/>
      <c r="T65481" s="47"/>
      <c r="U65481" s="47"/>
      <c r="V65481" s="47"/>
      <c r="W65481" s="47"/>
      <c r="X65481" s="47"/>
      <c r="Y65481" s="47"/>
      <c r="Z65481" s="47"/>
      <c r="AA65481" s="47"/>
      <c r="AB65481" s="47"/>
      <c r="AC65481" s="47"/>
      <c r="AD65481" s="47"/>
      <c r="AE65481" s="47"/>
      <c r="AF65481" s="47"/>
      <c r="AG65481" s="47"/>
      <c r="AH65481" s="47"/>
      <c r="AI65481" s="47"/>
      <c r="AJ65481" s="47"/>
      <c r="AK65481" s="47"/>
      <c r="AL65481" s="47"/>
      <c r="AM65481" s="47"/>
      <c r="AN65481" s="47"/>
      <c r="AO65481" s="47"/>
      <c r="AP65481" s="47"/>
      <c r="AQ65481" s="47"/>
      <c r="AR65481" s="47"/>
      <c r="AS65481" s="47"/>
      <c r="AT65481" s="47"/>
      <c r="AU65481" s="47"/>
      <c r="AV65481" s="47"/>
      <c r="AW65481" s="47"/>
      <c r="AX65481" s="47"/>
      <c r="AY65481" s="47"/>
      <c r="AZ65481" s="47"/>
      <c r="BA65481" s="47"/>
      <c r="BB65481" s="47"/>
      <c r="BC65481" s="47"/>
      <c r="BD65481" s="47"/>
      <c r="BE65481" s="47"/>
      <c r="BF65481" s="47"/>
      <c r="BG65481" s="47"/>
      <c r="BH65481" s="47"/>
      <c r="BI65481" s="47"/>
      <c r="BJ65481" s="47"/>
      <c r="BK65481" s="47"/>
      <c r="BL65481" s="47"/>
      <c r="BM65481" s="47"/>
      <c r="BN65481" s="47"/>
      <c r="BO65481" s="47"/>
      <c r="BP65481" s="47"/>
      <c r="BQ65481" s="47"/>
      <c r="BR65481" s="47"/>
      <c r="BS65481" s="47"/>
      <c r="BT65481" s="47"/>
      <c r="BU65481" s="47"/>
      <c r="BV65481" s="47"/>
      <c r="BW65481" s="47"/>
      <c r="BX65481" s="47"/>
      <c r="BY65481" s="47"/>
      <c r="BZ65481" s="47"/>
      <c r="CA65481" s="47"/>
      <c r="CB65481" s="47"/>
      <c r="CC65481" s="47"/>
      <c r="CD65481" s="47"/>
      <c r="CE65481" s="47"/>
      <c r="CF65481" s="47"/>
      <c r="CG65481" s="47"/>
      <c r="CH65481" s="47"/>
      <c r="CI65481" s="47"/>
      <c r="CJ65481" s="47"/>
      <c r="CK65481" s="47"/>
      <c r="CL65481" s="47"/>
      <c r="CM65481" s="47"/>
      <c r="CN65481" s="47"/>
      <c r="CO65481" s="47"/>
      <c r="CP65481" s="47"/>
      <c r="CQ65481" s="47"/>
      <c r="CR65481" s="47"/>
      <c r="CS65481" s="47"/>
      <c r="CT65481" s="47"/>
      <c r="CU65481" s="47"/>
      <c r="CV65481" s="47"/>
      <c r="CW65481" s="47"/>
      <c r="CX65481" s="47"/>
      <c r="CY65481" s="47"/>
      <c r="CZ65481" s="47"/>
      <c r="DA65481" s="47"/>
      <c r="DB65481" s="47"/>
      <c r="DC65481" s="47"/>
      <c r="DD65481" s="47"/>
      <c r="DE65481" s="47"/>
      <c r="DF65481" s="47"/>
      <c r="DG65481" s="47"/>
      <c r="DH65481" s="47"/>
      <c r="DI65481" s="47"/>
      <c r="DJ65481" s="47"/>
      <c r="DK65481" s="47"/>
      <c r="DL65481" s="47"/>
      <c r="DM65481" s="47"/>
      <c r="DN65481" s="47"/>
      <c r="DO65481" s="47"/>
      <c r="DP65481" s="47"/>
      <c r="DQ65481" s="47"/>
      <c r="DR65481" s="47"/>
      <c r="DS65481" s="47"/>
      <c r="DT65481" s="47"/>
      <c r="DU65481" s="47"/>
      <c r="DV65481" s="47"/>
      <c r="DW65481" s="47"/>
      <c r="DX65481" s="47"/>
      <c r="DY65481" s="47"/>
      <c r="DZ65481" s="47"/>
      <c r="EA65481" s="47"/>
      <c r="EB65481" s="47"/>
      <c r="EC65481" s="47"/>
      <c r="ED65481" s="47"/>
      <c r="EE65481" s="47"/>
      <c r="EF65481" s="47"/>
      <c r="EG65481" s="47"/>
      <c r="EH65481" s="47"/>
      <c r="EI65481" s="47"/>
      <c r="EJ65481" s="47"/>
      <c r="EK65481" s="47"/>
      <c r="EL65481" s="47"/>
      <c r="EM65481" s="47"/>
      <c r="EN65481" s="47"/>
      <c r="EO65481" s="47"/>
      <c r="EP65481" s="47"/>
      <c r="EQ65481" s="47"/>
      <c r="ER65481" s="47"/>
      <c r="ES65481" s="47"/>
      <c r="ET65481" s="47"/>
      <c r="EU65481" s="47"/>
      <c r="EV65481" s="47"/>
      <c r="EW65481" s="47"/>
      <c r="EX65481" s="47"/>
      <c r="EY65481" s="47"/>
      <c r="EZ65481" s="47"/>
      <c r="FA65481" s="47"/>
      <c r="FB65481" s="47"/>
      <c r="FC65481" s="47"/>
      <c r="FD65481" s="47"/>
      <c r="FE65481" s="47"/>
      <c r="FF65481" s="47"/>
      <c r="FG65481" s="47"/>
      <c r="FH65481" s="47"/>
      <c r="FI65481" s="47"/>
      <c r="FJ65481" s="47"/>
      <c r="FK65481" s="47"/>
      <c r="FL65481" s="47"/>
      <c r="FM65481" s="47"/>
      <c r="FN65481" s="47"/>
      <c r="FO65481" s="47"/>
      <c r="FP65481" s="47"/>
      <c r="FQ65481" s="47"/>
      <c r="FR65481" s="47"/>
      <c r="FS65481" s="47"/>
      <c r="FT65481" s="47"/>
      <c r="FU65481" s="47"/>
      <c r="FV65481" s="47"/>
      <c r="FW65481" s="47"/>
      <c r="FX65481" s="47"/>
      <c r="FY65481" s="47"/>
      <c r="FZ65481" s="47"/>
      <c r="GA65481" s="47"/>
      <c r="GB65481" s="47"/>
      <c r="GC65481" s="47"/>
      <c r="GD65481" s="47"/>
      <c r="GE65481" s="47"/>
      <c r="GF65481" s="47"/>
      <c r="GG65481" s="47"/>
      <c r="GH65481" s="47"/>
      <c r="GI65481" s="47"/>
      <c r="GJ65481" s="47"/>
      <c r="GK65481" s="47"/>
      <c r="GL65481" s="47"/>
      <c r="GM65481" s="47"/>
      <c r="GN65481" s="47"/>
      <c r="GO65481" s="47"/>
      <c r="GP65481" s="47"/>
      <c r="GQ65481" s="47"/>
      <c r="GR65481" s="47"/>
      <c r="GS65481" s="47"/>
      <c r="GT65481" s="47"/>
      <c r="GU65481" s="47"/>
      <c r="GV65481" s="47"/>
      <c r="GW65481" s="47"/>
      <c r="GX65481" s="47"/>
      <c r="GY65481" s="47"/>
      <c r="GZ65481" s="47"/>
      <c r="HA65481" s="47"/>
      <c r="HB65481" s="47"/>
      <c r="HC65481" s="47"/>
      <c r="HD65481" s="47"/>
      <c r="HE65481" s="47"/>
      <c r="HF65481" s="47"/>
      <c r="HG65481" s="47"/>
      <c r="HH65481" s="47"/>
      <c r="HI65481" s="47"/>
      <c r="HJ65481" s="47"/>
      <c r="HK65481" s="47"/>
      <c r="HL65481" s="47"/>
      <c r="HM65481" s="47"/>
      <c r="HN65481" s="47"/>
      <c r="HO65481" s="47"/>
      <c r="HP65481" s="47"/>
      <c r="HQ65481" s="47"/>
      <c r="HR65481" s="47"/>
      <c r="HS65481" s="47"/>
      <c r="HT65481" s="47"/>
      <c r="HU65481" s="47"/>
      <c r="HV65481" s="47"/>
      <c r="HW65481" s="47"/>
      <c r="HX65481" s="47"/>
      <c r="HY65481" s="47"/>
      <c r="HZ65481" s="47"/>
      <c r="IA65481" s="47"/>
      <c r="IB65481" s="47"/>
      <c r="IC65481" s="47"/>
      <c r="ID65481" s="47"/>
      <c r="IE65481" s="47"/>
      <c r="IF65481" s="47"/>
      <c r="IG65481" s="47"/>
      <c r="IH65481" s="47"/>
      <c r="II65481" s="47"/>
      <c r="IJ65481" s="47"/>
    </row>
    <row r="65482" spans="1:244">
      <c r="A65482" s="1"/>
      <c r="B65482" s="1"/>
      <c r="C65482" s="1"/>
      <c r="D65482" s="1"/>
      <c r="E65482" s="1"/>
      <c r="F65482" s="1"/>
      <c r="G65482" s="47"/>
      <c r="H65482" s="47"/>
      <c r="I65482" s="47"/>
      <c r="J65482" s="47"/>
      <c r="K65482" s="47"/>
      <c r="L65482" s="47"/>
      <c r="M65482" s="47"/>
      <c r="N65482" s="47"/>
      <c r="O65482" s="47"/>
      <c r="P65482" s="47"/>
      <c r="Q65482" s="47"/>
      <c r="R65482" s="47"/>
      <c r="S65482" s="47"/>
      <c r="T65482" s="47"/>
      <c r="U65482" s="47"/>
      <c r="V65482" s="47"/>
      <c r="W65482" s="47"/>
      <c r="X65482" s="47"/>
      <c r="Y65482" s="47"/>
      <c r="Z65482" s="47"/>
      <c r="AA65482" s="47"/>
      <c r="AB65482" s="47"/>
      <c r="AC65482" s="47"/>
      <c r="AD65482" s="47"/>
      <c r="AE65482" s="47"/>
      <c r="AF65482" s="47"/>
      <c r="AG65482" s="47"/>
      <c r="AH65482" s="47"/>
      <c r="AI65482" s="47"/>
      <c r="AJ65482" s="47"/>
      <c r="AK65482" s="47"/>
      <c r="AL65482" s="47"/>
      <c r="AM65482" s="47"/>
      <c r="AN65482" s="47"/>
      <c r="AO65482" s="47"/>
      <c r="AP65482" s="47"/>
      <c r="AQ65482" s="47"/>
      <c r="AR65482" s="47"/>
      <c r="AS65482" s="47"/>
      <c r="AT65482" s="47"/>
      <c r="AU65482" s="47"/>
      <c r="AV65482" s="47"/>
      <c r="AW65482" s="47"/>
      <c r="AX65482" s="47"/>
      <c r="AY65482" s="47"/>
      <c r="AZ65482" s="47"/>
      <c r="BA65482" s="47"/>
      <c r="BB65482" s="47"/>
      <c r="BC65482" s="47"/>
      <c r="BD65482" s="47"/>
      <c r="BE65482" s="47"/>
      <c r="BF65482" s="47"/>
      <c r="BG65482" s="47"/>
      <c r="BH65482" s="47"/>
      <c r="BI65482" s="47"/>
      <c r="BJ65482" s="47"/>
      <c r="BK65482" s="47"/>
      <c r="BL65482" s="47"/>
      <c r="BM65482" s="47"/>
      <c r="BN65482" s="47"/>
      <c r="BO65482" s="47"/>
      <c r="BP65482" s="47"/>
      <c r="BQ65482" s="47"/>
      <c r="BR65482" s="47"/>
      <c r="BS65482" s="47"/>
      <c r="BT65482" s="47"/>
      <c r="BU65482" s="47"/>
      <c r="BV65482" s="47"/>
      <c r="BW65482" s="47"/>
      <c r="BX65482" s="47"/>
      <c r="BY65482" s="47"/>
      <c r="BZ65482" s="47"/>
      <c r="CA65482" s="47"/>
      <c r="CB65482" s="47"/>
      <c r="CC65482" s="47"/>
      <c r="CD65482" s="47"/>
      <c r="CE65482" s="47"/>
      <c r="CF65482" s="47"/>
      <c r="CG65482" s="47"/>
      <c r="CH65482" s="47"/>
      <c r="CI65482" s="47"/>
      <c r="CJ65482" s="47"/>
      <c r="CK65482" s="47"/>
      <c r="CL65482" s="47"/>
      <c r="CM65482" s="47"/>
      <c r="CN65482" s="47"/>
      <c r="CO65482" s="47"/>
      <c r="CP65482" s="47"/>
      <c r="CQ65482" s="47"/>
      <c r="CR65482" s="47"/>
      <c r="CS65482" s="47"/>
      <c r="CT65482" s="47"/>
      <c r="CU65482" s="47"/>
      <c r="CV65482" s="47"/>
      <c r="CW65482" s="47"/>
      <c r="CX65482" s="47"/>
      <c r="CY65482" s="47"/>
      <c r="CZ65482" s="47"/>
      <c r="DA65482" s="47"/>
      <c r="DB65482" s="47"/>
      <c r="DC65482" s="47"/>
      <c r="DD65482" s="47"/>
      <c r="DE65482" s="47"/>
      <c r="DF65482" s="47"/>
      <c r="DG65482" s="47"/>
      <c r="DH65482" s="47"/>
      <c r="DI65482" s="47"/>
      <c r="DJ65482" s="47"/>
      <c r="DK65482" s="47"/>
      <c r="DL65482" s="47"/>
      <c r="DM65482" s="47"/>
      <c r="DN65482" s="47"/>
      <c r="DO65482" s="47"/>
      <c r="DP65482" s="47"/>
      <c r="DQ65482" s="47"/>
      <c r="DR65482" s="47"/>
      <c r="DS65482" s="47"/>
      <c r="DT65482" s="47"/>
      <c r="DU65482" s="47"/>
      <c r="DV65482" s="47"/>
      <c r="DW65482" s="47"/>
      <c r="DX65482" s="47"/>
      <c r="DY65482" s="47"/>
      <c r="DZ65482" s="47"/>
      <c r="EA65482" s="47"/>
      <c r="EB65482" s="47"/>
      <c r="EC65482" s="47"/>
      <c r="ED65482" s="47"/>
      <c r="EE65482" s="47"/>
      <c r="EF65482" s="47"/>
      <c r="EG65482" s="47"/>
      <c r="EH65482" s="47"/>
      <c r="EI65482" s="47"/>
      <c r="EJ65482" s="47"/>
      <c r="EK65482" s="47"/>
      <c r="EL65482" s="47"/>
      <c r="EM65482" s="47"/>
      <c r="EN65482" s="47"/>
      <c r="EO65482" s="47"/>
      <c r="EP65482" s="47"/>
      <c r="EQ65482" s="47"/>
      <c r="ER65482" s="47"/>
      <c r="ES65482" s="47"/>
      <c r="ET65482" s="47"/>
      <c r="EU65482" s="47"/>
      <c r="EV65482" s="47"/>
      <c r="EW65482" s="47"/>
      <c r="EX65482" s="47"/>
      <c r="EY65482" s="47"/>
      <c r="EZ65482" s="47"/>
      <c r="FA65482" s="47"/>
      <c r="FB65482" s="47"/>
      <c r="FC65482" s="47"/>
      <c r="FD65482" s="47"/>
      <c r="FE65482" s="47"/>
      <c r="FF65482" s="47"/>
      <c r="FG65482" s="47"/>
      <c r="FH65482" s="47"/>
      <c r="FI65482" s="47"/>
      <c r="FJ65482" s="47"/>
      <c r="FK65482" s="47"/>
      <c r="FL65482" s="47"/>
      <c r="FM65482" s="47"/>
      <c r="FN65482" s="47"/>
      <c r="FO65482" s="47"/>
      <c r="FP65482" s="47"/>
      <c r="FQ65482" s="47"/>
      <c r="FR65482" s="47"/>
      <c r="FS65482" s="47"/>
      <c r="FT65482" s="47"/>
      <c r="FU65482" s="47"/>
      <c r="FV65482" s="47"/>
      <c r="FW65482" s="47"/>
      <c r="FX65482" s="47"/>
      <c r="FY65482" s="47"/>
      <c r="FZ65482" s="47"/>
      <c r="GA65482" s="47"/>
      <c r="GB65482" s="47"/>
      <c r="GC65482" s="47"/>
      <c r="GD65482" s="47"/>
      <c r="GE65482" s="47"/>
      <c r="GF65482" s="47"/>
      <c r="GG65482" s="47"/>
      <c r="GH65482" s="47"/>
      <c r="GI65482" s="47"/>
      <c r="GJ65482" s="47"/>
      <c r="GK65482" s="47"/>
      <c r="GL65482" s="47"/>
      <c r="GM65482" s="47"/>
      <c r="GN65482" s="47"/>
      <c r="GO65482" s="47"/>
      <c r="GP65482" s="47"/>
      <c r="GQ65482" s="47"/>
      <c r="GR65482" s="47"/>
      <c r="GS65482" s="47"/>
      <c r="GT65482" s="47"/>
      <c r="GU65482" s="47"/>
      <c r="GV65482" s="47"/>
      <c r="GW65482" s="47"/>
      <c r="GX65482" s="47"/>
      <c r="GY65482" s="47"/>
      <c r="GZ65482" s="47"/>
      <c r="HA65482" s="47"/>
      <c r="HB65482" s="47"/>
      <c r="HC65482" s="47"/>
      <c r="HD65482" s="47"/>
      <c r="HE65482" s="47"/>
      <c r="HF65482" s="47"/>
      <c r="HG65482" s="47"/>
      <c r="HH65482" s="47"/>
      <c r="HI65482" s="47"/>
      <c r="HJ65482" s="47"/>
      <c r="HK65482" s="47"/>
      <c r="HL65482" s="47"/>
      <c r="HM65482" s="47"/>
      <c r="HN65482" s="47"/>
      <c r="HO65482" s="47"/>
      <c r="HP65482" s="47"/>
      <c r="HQ65482" s="47"/>
      <c r="HR65482" s="47"/>
      <c r="HS65482" s="47"/>
      <c r="HT65482" s="47"/>
      <c r="HU65482" s="47"/>
      <c r="HV65482" s="47"/>
      <c r="HW65482" s="47"/>
      <c r="HX65482" s="47"/>
      <c r="HY65482" s="47"/>
      <c r="HZ65482" s="47"/>
      <c r="IA65482" s="47"/>
      <c r="IB65482" s="47"/>
      <c r="IC65482" s="47"/>
      <c r="ID65482" s="47"/>
      <c r="IE65482" s="47"/>
      <c r="IF65482" s="47"/>
      <c r="IG65482" s="47"/>
      <c r="IH65482" s="47"/>
      <c r="II65482" s="47"/>
      <c r="IJ65482" s="47"/>
    </row>
    <row r="65483" spans="1:244">
      <c r="A65483" s="1"/>
      <c r="B65483" s="1"/>
      <c r="C65483" s="1"/>
      <c r="D65483" s="1"/>
      <c r="E65483" s="1"/>
      <c r="F65483" s="1"/>
      <c r="G65483" s="47"/>
      <c r="H65483" s="47"/>
      <c r="I65483" s="47"/>
      <c r="J65483" s="47"/>
      <c r="K65483" s="47"/>
      <c r="L65483" s="47"/>
      <c r="M65483" s="47"/>
      <c r="N65483" s="47"/>
      <c r="O65483" s="47"/>
      <c r="P65483" s="47"/>
      <c r="Q65483" s="47"/>
      <c r="R65483" s="47"/>
      <c r="S65483" s="47"/>
      <c r="T65483" s="47"/>
      <c r="U65483" s="47"/>
      <c r="V65483" s="47"/>
      <c r="W65483" s="47"/>
      <c r="X65483" s="47"/>
      <c r="Y65483" s="47"/>
      <c r="Z65483" s="47"/>
      <c r="AA65483" s="47"/>
      <c r="AB65483" s="47"/>
      <c r="AC65483" s="47"/>
      <c r="AD65483" s="47"/>
      <c r="AE65483" s="47"/>
      <c r="AF65483" s="47"/>
      <c r="AG65483" s="47"/>
      <c r="AH65483" s="47"/>
      <c r="AI65483" s="47"/>
      <c r="AJ65483" s="47"/>
      <c r="AK65483" s="47"/>
      <c r="AL65483" s="47"/>
      <c r="AM65483" s="47"/>
      <c r="AN65483" s="47"/>
      <c r="AO65483" s="47"/>
      <c r="AP65483" s="47"/>
      <c r="AQ65483" s="47"/>
      <c r="AR65483" s="47"/>
      <c r="AS65483" s="47"/>
      <c r="AT65483" s="47"/>
      <c r="AU65483" s="47"/>
      <c r="AV65483" s="47"/>
      <c r="AW65483" s="47"/>
      <c r="AX65483" s="47"/>
      <c r="AY65483" s="47"/>
      <c r="AZ65483" s="47"/>
      <c r="BA65483" s="47"/>
      <c r="BB65483" s="47"/>
      <c r="BC65483" s="47"/>
      <c r="BD65483" s="47"/>
      <c r="BE65483" s="47"/>
      <c r="BF65483" s="47"/>
      <c r="BG65483" s="47"/>
      <c r="BH65483" s="47"/>
      <c r="BI65483" s="47"/>
      <c r="BJ65483" s="47"/>
      <c r="BK65483" s="47"/>
      <c r="BL65483" s="47"/>
      <c r="BM65483" s="47"/>
      <c r="BN65483" s="47"/>
      <c r="BO65483" s="47"/>
      <c r="BP65483" s="47"/>
      <c r="BQ65483" s="47"/>
      <c r="BR65483" s="47"/>
      <c r="BS65483" s="47"/>
      <c r="BT65483" s="47"/>
      <c r="BU65483" s="47"/>
      <c r="BV65483" s="47"/>
      <c r="BW65483" s="47"/>
      <c r="BX65483" s="47"/>
      <c r="BY65483" s="47"/>
      <c r="BZ65483" s="47"/>
      <c r="CA65483" s="47"/>
      <c r="CB65483" s="47"/>
      <c r="CC65483" s="47"/>
      <c r="CD65483" s="47"/>
      <c r="CE65483" s="47"/>
      <c r="CF65483" s="47"/>
      <c r="CG65483" s="47"/>
      <c r="CH65483" s="47"/>
      <c r="CI65483" s="47"/>
      <c r="CJ65483" s="47"/>
      <c r="CK65483" s="47"/>
      <c r="CL65483" s="47"/>
      <c r="CM65483" s="47"/>
      <c r="CN65483" s="47"/>
      <c r="CO65483" s="47"/>
      <c r="CP65483" s="47"/>
      <c r="CQ65483" s="47"/>
      <c r="CR65483" s="47"/>
      <c r="CS65483" s="47"/>
      <c r="CT65483" s="47"/>
      <c r="CU65483" s="47"/>
      <c r="CV65483" s="47"/>
      <c r="CW65483" s="47"/>
      <c r="CX65483" s="47"/>
      <c r="CY65483" s="47"/>
      <c r="CZ65483" s="47"/>
      <c r="DA65483" s="47"/>
      <c r="DB65483" s="47"/>
      <c r="DC65483" s="47"/>
      <c r="DD65483" s="47"/>
      <c r="DE65483" s="47"/>
      <c r="DF65483" s="47"/>
      <c r="DG65483" s="47"/>
      <c r="DH65483" s="47"/>
      <c r="DI65483" s="47"/>
      <c r="DJ65483" s="47"/>
      <c r="DK65483" s="47"/>
      <c r="DL65483" s="47"/>
      <c r="DM65483" s="47"/>
      <c r="DN65483" s="47"/>
      <c r="DO65483" s="47"/>
      <c r="DP65483" s="47"/>
      <c r="DQ65483" s="47"/>
      <c r="DR65483" s="47"/>
      <c r="DS65483" s="47"/>
      <c r="DT65483" s="47"/>
      <c r="DU65483" s="47"/>
      <c r="DV65483" s="47"/>
      <c r="DW65483" s="47"/>
      <c r="DX65483" s="47"/>
      <c r="DY65483" s="47"/>
      <c r="DZ65483" s="47"/>
      <c r="EA65483" s="47"/>
      <c r="EB65483" s="47"/>
      <c r="EC65483" s="47"/>
      <c r="ED65483" s="47"/>
      <c r="EE65483" s="47"/>
      <c r="EF65483" s="47"/>
      <c r="EG65483" s="47"/>
      <c r="EH65483" s="47"/>
      <c r="EI65483" s="47"/>
      <c r="EJ65483" s="47"/>
      <c r="EK65483" s="47"/>
      <c r="EL65483" s="47"/>
      <c r="EM65483" s="47"/>
      <c r="EN65483" s="47"/>
      <c r="EO65483" s="47"/>
      <c r="EP65483" s="47"/>
      <c r="EQ65483" s="47"/>
      <c r="ER65483" s="47"/>
      <c r="ES65483" s="47"/>
      <c r="ET65483" s="47"/>
      <c r="EU65483" s="47"/>
      <c r="EV65483" s="47"/>
      <c r="EW65483" s="47"/>
      <c r="EX65483" s="47"/>
      <c r="EY65483" s="47"/>
      <c r="EZ65483" s="47"/>
      <c r="FA65483" s="47"/>
      <c r="FB65483" s="47"/>
      <c r="FC65483" s="47"/>
      <c r="FD65483" s="47"/>
      <c r="FE65483" s="47"/>
      <c r="FF65483" s="47"/>
      <c r="FG65483" s="47"/>
      <c r="FH65483" s="47"/>
      <c r="FI65483" s="47"/>
      <c r="FJ65483" s="47"/>
      <c r="FK65483" s="47"/>
      <c r="FL65483" s="47"/>
      <c r="FM65483" s="47"/>
      <c r="FN65483" s="47"/>
      <c r="FO65483" s="47"/>
      <c r="FP65483" s="47"/>
      <c r="FQ65483" s="47"/>
      <c r="FR65483" s="47"/>
      <c r="FS65483" s="47"/>
      <c r="FT65483" s="47"/>
      <c r="FU65483" s="47"/>
      <c r="FV65483" s="47"/>
      <c r="FW65483" s="47"/>
      <c r="FX65483" s="47"/>
      <c r="FY65483" s="47"/>
      <c r="FZ65483" s="47"/>
      <c r="GA65483" s="47"/>
      <c r="GB65483" s="47"/>
      <c r="GC65483" s="47"/>
      <c r="GD65483" s="47"/>
      <c r="GE65483" s="47"/>
      <c r="GF65483" s="47"/>
      <c r="GG65483" s="47"/>
      <c r="GH65483" s="47"/>
      <c r="GI65483" s="47"/>
      <c r="GJ65483" s="47"/>
      <c r="GK65483" s="47"/>
      <c r="GL65483" s="47"/>
      <c r="GM65483" s="47"/>
      <c r="GN65483" s="47"/>
      <c r="GO65483" s="47"/>
      <c r="GP65483" s="47"/>
      <c r="GQ65483" s="47"/>
      <c r="GR65483" s="47"/>
      <c r="GS65483" s="47"/>
      <c r="GT65483" s="47"/>
      <c r="GU65483" s="47"/>
      <c r="GV65483" s="47"/>
      <c r="GW65483" s="47"/>
      <c r="GX65483" s="47"/>
      <c r="GY65483" s="47"/>
      <c r="GZ65483" s="47"/>
      <c r="HA65483" s="47"/>
      <c r="HB65483" s="47"/>
      <c r="HC65483" s="47"/>
      <c r="HD65483" s="47"/>
      <c r="HE65483" s="47"/>
      <c r="HF65483" s="47"/>
      <c r="HG65483" s="47"/>
      <c r="HH65483" s="47"/>
      <c r="HI65483" s="47"/>
      <c r="HJ65483" s="47"/>
      <c r="HK65483" s="47"/>
      <c r="HL65483" s="47"/>
      <c r="HM65483" s="47"/>
      <c r="HN65483" s="47"/>
      <c r="HO65483" s="47"/>
      <c r="HP65483" s="47"/>
      <c r="HQ65483" s="47"/>
      <c r="HR65483" s="47"/>
      <c r="HS65483" s="47"/>
      <c r="HT65483" s="47"/>
      <c r="HU65483" s="47"/>
      <c r="HV65483" s="47"/>
      <c r="HW65483" s="47"/>
      <c r="HX65483" s="47"/>
      <c r="HY65483" s="47"/>
      <c r="HZ65483" s="47"/>
      <c r="IA65483" s="47"/>
      <c r="IB65483" s="47"/>
      <c r="IC65483" s="47"/>
      <c r="ID65483" s="47"/>
      <c r="IE65483" s="47"/>
      <c r="IF65483" s="47"/>
      <c r="IG65483" s="47"/>
      <c r="IH65483" s="47"/>
      <c r="II65483" s="47"/>
      <c r="IJ65483" s="47"/>
    </row>
    <row r="65484" spans="1:244">
      <c r="A65484" s="1"/>
      <c r="B65484" s="1"/>
      <c r="C65484" s="1"/>
      <c r="D65484" s="1"/>
      <c r="E65484" s="1"/>
      <c r="F65484" s="1"/>
      <c r="G65484" s="47"/>
      <c r="H65484" s="47"/>
      <c r="I65484" s="47"/>
      <c r="J65484" s="47"/>
      <c r="K65484" s="47"/>
      <c r="L65484" s="47"/>
      <c r="M65484" s="47"/>
      <c r="N65484" s="47"/>
      <c r="O65484" s="47"/>
      <c r="P65484" s="47"/>
      <c r="Q65484" s="47"/>
      <c r="R65484" s="47"/>
      <c r="S65484" s="47"/>
      <c r="T65484" s="47"/>
      <c r="U65484" s="47"/>
      <c r="V65484" s="47"/>
      <c r="W65484" s="47"/>
      <c r="X65484" s="47"/>
      <c r="Y65484" s="47"/>
      <c r="Z65484" s="47"/>
      <c r="AA65484" s="47"/>
      <c r="AB65484" s="47"/>
      <c r="AC65484" s="47"/>
      <c r="AD65484" s="47"/>
      <c r="AE65484" s="47"/>
      <c r="AF65484" s="47"/>
      <c r="AG65484" s="47"/>
      <c r="AH65484" s="47"/>
      <c r="AI65484" s="47"/>
      <c r="AJ65484" s="47"/>
      <c r="AK65484" s="47"/>
      <c r="AL65484" s="47"/>
      <c r="AM65484" s="47"/>
      <c r="AN65484" s="47"/>
      <c r="AO65484" s="47"/>
      <c r="AP65484" s="47"/>
      <c r="AQ65484" s="47"/>
      <c r="AR65484" s="47"/>
      <c r="AS65484" s="47"/>
      <c r="AT65484" s="47"/>
      <c r="AU65484" s="47"/>
      <c r="AV65484" s="47"/>
      <c r="AW65484" s="47"/>
      <c r="AX65484" s="47"/>
      <c r="AY65484" s="47"/>
      <c r="AZ65484" s="47"/>
      <c r="BA65484" s="47"/>
      <c r="BB65484" s="47"/>
      <c r="BC65484" s="47"/>
      <c r="BD65484" s="47"/>
      <c r="BE65484" s="47"/>
      <c r="BF65484" s="47"/>
      <c r="BG65484" s="47"/>
      <c r="BH65484" s="47"/>
      <c r="BI65484" s="47"/>
      <c r="BJ65484" s="47"/>
      <c r="BK65484" s="47"/>
      <c r="BL65484" s="47"/>
      <c r="BM65484" s="47"/>
      <c r="BN65484" s="47"/>
      <c r="BO65484" s="47"/>
      <c r="BP65484" s="47"/>
      <c r="BQ65484" s="47"/>
      <c r="BR65484" s="47"/>
      <c r="BS65484" s="47"/>
      <c r="BT65484" s="47"/>
      <c r="BU65484" s="47"/>
      <c r="BV65484" s="47"/>
      <c r="BW65484" s="47"/>
      <c r="BX65484" s="47"/>
      <c r="BY65484" s="47"/>
      <c r="BZ65484" s="47"/>
      <c r="CA65484" s="47"/>
      <c r="CB65484" s="47"/>
      <c r="CC65484" s="47"/>
      <c r="CD65484" s="47"/>
      <c r="CE65484" s="47"/>
      <c r="CF65484" s="47"/>
      <c r="CG65484" s="47"/>
      <c r="CH65484" s="47"/>
      <c r="CI65484" s="47"/>
      <c r="CJ65484" s="47"/>
      <c r="CK65484" s="47"/>
      <c r="CL65484" s="47"/>
      <c r="CM65484" s="47"/>
      <c r="CN65484" s="47"/>
      <c r="CO65484" s="47"/>
      <c r="CP65484" s="47"/>
      <c r="CQ65484" s="47"/>
      <c r="CR65484" s="47"/>
      <c r="CS65484" s="47"/>
      <c r="CT65484" s="47"/>
      <c r="CU65484" s="47"/>
      <c r="CV65484" s="47"/>
      <c r="CW65484" s="47"/>
      <c r="CX65484" s="47"/>
      <c r="CY65484" s="47"/>
      <c r="CZ65484" s="47"/>
      <c r="DA65484" s="47"/>
      <c r="DB65484" s="47"/>
      <c r="DC65484" s="47"/>
      <c r="DD65484" s="47"/>
      <c r="DE65484" s="47"/>
      <c r="DF65484" s="47"/>
      <c r="DG65484" s="47"/>
      <c r="DH65484" s="47"/>
      <c r="DI65484" s="47"/>
      <c r="DJ65484" s="47"/>
      <c r="DK65484" s="47"/>
      <c r="DL65484" s="47"/>
      <c r="DM65484" s="47"/>
      <c r="DN65484" s="47"/>
      <c r="DO65484" s="47"/>
      <c r="DP65484" s="47"/>
      <c r="DQ65484" s="47"/>
      <c r="DR65484" s="47"/>
      <c r="DS65484" s="47"/>
      <c r="DT65484" s="47"/>
      <c r="DU65484" s="47"/>
      <c r="DV65484" s="47"/>
      <c r="DW65484" s="47"/>
      <c r="DX65484" s="47"/>
      <c r="DY65484" s="47"/>
      <c r="DZ65484" s="47"/>
      <c r="EA65484" s="47"/>
      <c r="EB65484" s="47"/>
      <c r="EC65484" s="47"/>
      <c r="ED65484" s="47"/>
      <c r="EE65484" s="47"/>
      <c r="EF65484" s="47"/>
      <c r="EG65484" s="47"/>
      <c r="EH65484" s="47"/>
      <c r="EI65484" s="47"/>
      <c r="EJ65484" s="47"/>
      <c r="EK65484" s="47"/>
      <c r="EL65484" s="47"/>
      <c r="EM65484" s="47"/>
      <c r="EN65484" s="47"/>
      <c r="EO65484" s="47"/>
      <c r="EP65484" s="47"/>
      <c r="EQ65484" s="47"/>
      <c r="ER65484" s="47"/>
      <c r="ES65484" s="47"/>
      <c r="ET65484" s="47"/>
      <c r="EU65484" s="47"/>
      <c r="EV65484" s="47"/>
      <c r="EW65484" s="47"/>
      <c r="EX65484" s="47"/>
      <c r="EY65484" s="47"/>
      <c r="EZ65484" s="47"/>
      <c r="FA65484" s="47"/>
      <c r="FB65484" s="47"/>
      <c r="FC65484" s="47"/>
      <c r="FD65484" s="47"/>
      <c r="FE65484" s="47"/>
      <c r="FF65484" s="47"/>
      <c r="FG65484" s="47"/>
      <c r="FH65484" s="47"/>
      <c r="FI65484" s="47"/>
      <c r="FJ65484" s="47"/>
      <c r="FK65484" s="47"/>
      <c r="FL65484" s="47"/>
      <c r="FM65484" s="47"/>
      <c r="FN65484" s="47"/>
      <c r="FO65484" s="47"/>
      <c r="FP65484" s="47"/>
      <c r="FQ65484" s="47"/>
      <c r="FR65484" s="47"/>
      <c r="FS65484" s="47"/>
      <c r="FT65484" s="47"/>
      <c r="FU65484" s="47"/>
      <c r="FV65484" s="47"/>
      <c r="FW65484" s="47"/>
      <c r="FX65484" s="47"/>
      <c r="FY65484" s="47"/>
      <c r="FZ65484" s="47"/>
      <c r="GA65484" s="47"/>
      <c r="GB65484" s="47"/>
      <c r="GC65484" s="47"/>
      <c r="GD65484" s="47"/>
      <c r="GE65484" s="47"/>
      <c r="GF65484" s="47"/>
      <c r="GG65484" s="47"/>
      <c r="GH65484" s="47"/>
      <c r="GI65484" s="47"/>
      <c r="GJ65484" s="47"/>
      <c r="GK65484" s="47"/>
      <c r="GL65484" s="47"/>
      <c r="GM65484" s="47"/>
      <c r="GN65484" s="47"/>
      <c r="GO65484" s="47"/>
      <c r="GP65484" s="47"/>
      <c r="GQ65484" s="47"/>
      <c r="GR65484" s="47"/>
      <c r="GS65484" s="47"/>
      <c r="GT65484" s="47"/>
      <c r="GU65484" s="47"/>
      <c r="GV65484" s="47"/>
      <c r="GW65484" s="47"/>
      <c r="GX65484" s="47"/>
      <c r="GY65484" s="47"/>
      <c r="GZ65484" s="47"/>
      <c r="HA65484" s="47"/>
      <c r="HB65484" s="47"/>
      <c r="HC65484" s="47"/>
      <c r="HD65484" s="47"/>
      <c r="HE65484" s="47"/>
      <c r="HF65484" s="47"/>
      <c r="HG65484" s="47"/>
      <c r="HH65484" s="47"/>
      <c r="HI65484" s="47"/>
      <c r="HJ65484" s="47"/>
      <c r="HK65484" s="47"/>
      <c r="HL65484" s="47"/>
      <c r="HM65484" s="47"/>
      <c r="HN65484" s="47"/>
      <c r="HO65484" s="47"/>
      <c r="HP65484" s="47"/>
      <c r="HQ65484" s="47"/>
      <c r="HR65484" s="47"/>
      <c r="HS65484" s="47"/>
      <c r="HT65484" s="47"/>
      <c r="HU65484" s="47"/>
      <c r="HV65484" s="47"/>
      <c r="HW65484" s="47"/>
      <c r="HX65484" s="47"/>
      <c r="HY65484" s="47"/>
      <c r="HZ65484" s="47"/>
      <c r="IA65484" s="47"/>
      <c r="IB65484" s="47"/>
      <c r="IC65484" s="47"/>
      <c r="ID65484" s="47"/>
      <c r="IE65484" s="47"/>
      <c r="IF65484" s="47"/>
      <c r="IG65484" s="47"/>
      <c r="IH65484" s="47"/>
      <c r="II65484" s="47"/>
      <c r="IJ65484" s="47"/>
    </row>
    <row r="65485" spans="1:244">
      <c r="A65485" s="1"/>
      <c r="B65485" s="1"/>
      <c r="C65485" s="1"/>
      <c r="D65485" s="1"/>
      <c r="E65485" s="1"/>
      <c r="F65485" s="1"/>
      <c r="G65485" s="47"/>
      <c r="H65485" s="47"/>
      <c r="I65485" s="47"/>
      <c r="J65485" s="47"/>
      <c r="K65485" s="47"/>
      <c r="L65485" s="47"/>
      <c r="M65485" s="47"/>
      <c r="N65485" s="47"/>
      <c r="O65485" s="47"/>
      <c r="P65485" s="47"/>
      <c r="Q65485" s="47"/>
      <c r="R65485" s="47"/>
      <c r="S65485" s="47"/>
      <c r="T65485" s="47"/>
      <c r="U65485" s="47"/>
      <c r="V65485" s="47"/>
      <c r="W65485" s="47"/>
      <c r="X65485" s="47"/>
      <c r="Y65485" s="47"/>
      <c r="Z65485" s="47"/>
      <c r="AA65485" s="47"/>
      <c r="AB65485" s="47"/>
      <c r="AC65485" s="47"/>
      <c r="AD65485" s="47"/>
      <c r="AE65485" s="47"/>
      <c r="AF65485" s="47"/>
      <c r="AG65485" s="47"/>
      <c r="AH65485" s="47"/>
      <c r="AI65485" s="47"/>
      <c r="AJ65485" s="47"/>
      <c r="AK65485" s="47"/>
      <c r="AL65485" s="47"/>
      <c r="AM65485" s="47"/>
      <c r="AN65485" s="47"/>
      <c r="AO65485" s="47"/>
      <c r="AP65485" s="47"/>
      <c r="AQ65485" s="47"/>
      <c r="AR65485" s="47"/>
      <c r="AS65485" s="47"/>
      <c r="AT65485" s="47"/>
      <c r="AU65485" s="47"/>
      <c r="AV65485" s="47"/>
      <c r="AW65485" s="47"/>
      <c r="AX65485" s="47"/>
      <c r="AY65485" s="47"/>
      <c r="AZ65485" s="47"/>
      <c r="BA65485" s="47"/>
      <c r="BB65485" s="47"/>
      <c r="BC65485" s="47"/>
      <c r="BD65485" s="47"/>
      <c r="BE65485" s="47"/>
      <c r="BF65485" s="47"/>
      <c r="BG65485" s="47"/>
      <c r="BH65485" s="47"/>
      <c r="BI65485" s="47"/>
      <c r="BJ65485" s="47"/>
      <c r="BK65485" s="47"/>
      <c r="BL65485" s="47"/>
      <c r="BM65485" s="47"/>
      <c r="BN65485" s="47"/>
      <c r="BO65485" s="47"/>
      <c r="BP65485" s="47"/>
      <c r="BQ65485" s="47"/>
      <c r="BR65485" s="47"/>
      <c r="BS65485" s="47"/>
      <c r="BT65485" s="47"/>
      <c r="BU65485" s="47"/>
      <c r="BV65485" s="47"/>
      <c r="BW65485" s="47"/>
      <c r="BX65485" s="47"/>
      <c r="BY65485" s="47"/>
      <c r="BZ65485" s="47"/>
      <c r="CA65485" s="47"/>
      <c r="CB65485" s="47"/>
      <c r="CC65485" s="47"/>
      <c r="CD65485" s="47"/>
      <c r="CE65485" s="47"/>
      <c r="CF65485" s="47"/>
      <c r="CG65485" s="47"/>
      <c r="CH65485" s="47"/>
      <c r="CI65485" s="47"/>
      <c r="CJ65485" s="47"/>
      <c r="CK65485" s="47"/>
      <c r="CL65485" s="47"/>
      <c r="CM65485" s="47"/>
      <c r="CN65485" s="47"/>
      <c r="CO65485" s="47"/>
      <c r="CP65485" s="47"/>
      <c r="CQ65485" s="47"/>
      <c r="CR65485" s="47"/>
      <c r="CS65485" s="47"/>
      <c r="CT65485" s="47"/>
      <c r="CU65485" s="47"/>
      <c r="CV65485" s="47"/>
      <c r="CW65485" s="47"/>
      <c r="CX65485" s="47"/>
      <c r="CY65485" s="47"/>
      <c r="CZ65485" s="47"/>
      <c r="DA65485" s="47"/>
      <c r="DB65485" s="47"/>
      <c r="DC65485" s="47"/>
      <c r="DD65485" s="47"/>
      <c r="DE65485" s="47"/>
      <c r="DF65485" s="47"/>
      <c r="DG65485" s="47"/>
      <c r="DH65485" s="47"/>
      <c r="DI65485" s="47"/>
      <c r="DJ65485" s="47"/>
      <c r="DK65485" s="47"/>
      <c r="DL65485" s="47"/>
      <c r="DM65485" s="47"/>
      <c r="DN65485" s="47"/>
      <c r="DO65485" s="47"/>
      <c r="DP65485" s="47"/>
      <c r="DQ65485" s="47"/>
      <c r="DR65485" s="47"/>
      <c r="DS65485" s="47"/>
      <c r="DT65485" s="47"/>
      <c r="DU65485" s="47"/>
      <c r="DV65485" s="47"/>
      <c r="DW65485" s="47"/>
      <c r="DX65485" s="47"/>
      <c r="DY65485" s="47"/>
      <c r="DZ65485" s="47"/>
      <c r="EA65485" s="47"/>
      <c r="EB65485" s="47"/>
      <c r="EC65485" s="47"/>
      <c r="ED65485" s="47"/>
      <c r="EE65485" s="47"/>
      <c r="EF65485" s="47"/>
      <c r="EG65485" s="47"/>
      <c r="EH65485" s="47"/>
      <c r="EI65485" s="47"/>
      <c r="EJ65485" s="47"/>
      <c r="EK65485" s="47"/>
      <c r="EL65485" s="47"/>
      <c r="EM65485" s="47"/>
      <c r="EN65485" s="47"/>
      <c r="EO65485" s="47"/>
      <c r="EP65485" s="47"/>
      <c r="EQ65485" s="47"/>
      <c r="ER65485" s="47"/>
      <c r="ES65485" s="47"/>
      <c r="ET65485" s="47"/>
      <c r="EU65485" s="47"/>
      <c r="EV65485" s="47"/>
      <c r="EW65485" s="47"/>
      <c r="EX65485" s="47"/>
      <c r="EY65485" s="47"/>
      <c r="EZ65485" s="47"/>
      <c r="FA65485" s="47"/>
      <c r="FB65485" s="47"/>
      <c r="FC65485" s="47"/>
      <c r="FD65485" s="47"/>
      <c r="FE65485" s="47"/>
      <c r="FF65485" s="47"/>
      <c r="FG65485" s="47"/>
      <c r="FH65485" s="47"/>
      <c r="FI65485" s="47"/>
      <c r="FJ65485" s="47"/>
      <c r="FK65485" s="47"/>
      <c r="FL65485" s="47"/>
      <c r="FM65485" s="47"/>
      <c r="FN65485" s="47"/>
      <c r="FO65485" s="47"/>
      <c r="FP65485" s="47"/>
      <c r="FQ65485" s="47"/>
      <c r="FR65485" s="47"/>
      <c r="FS65485" s="47"/>
      <c r="FT65485" s="47"/>
      <c r="FU65485" s="47"/>
      <c r="FV65485" s="47"/>
      <c r="FW65485" s="47"/>
      <c r="FX65485" s="47"/>
      <c r="FY65485" s="47"/>
      <c r="FZ65485" s="47"/>
      <c r="GA65485" s="47"/>
      <c r="GB65485" s="47"/>
      <c r="GC65485" s="47"/>
      <c r="GD65485" s="47"/>
      <c r="GE65485" s="47"/>
      <c r="GF65485" s="47"/>
      <c r="GG65485" s="47"/>
      <c r="GH65485" s="47"/>
      <c r="GI65485" s="47"/>
      <c r="GJ65485" s="47"/>
      <c r="GK65485" s="47"/>
      <c r="GL65485" s="47"/>
      <c r="GM65485" s="47"/>
      <c r="GN65485" s="47"/>
      <c r="GO65485" s="47"/>
      <c r="GP65485" s="47"/>
      <c r="GQ65485" s="47"/>
      <c r="GR65485" s="47"/>
      <c r="GS65485" s="47"/>
      <c r="GT65485" s="47"/>
      <c r="GU65485" s="47"/>
      <c r="GV65485" s="47"/>
      <c r="GW65485" s="47"/>
      <c r="GX65485" s="47"/>
      <c r="GY65485" s="47"/>
      <c r="GZ65485" s="47"/>
      <c r="HA65485" s="47"/>
      <c r="HB65485" s="47"/>
      <c r="HC65485" s="47"/>
      <c r="HD65485" s="47"/>
      <c r="HE65485" s="47"/>
      <c r="HF65485" s="47"/>
      <c r="HG65485" s="47"/>
      <c r="HH65485" s="47"/>
      <c r="HI65485" s="47"/>
      <c r="HJ65485" s="47"/>
      <c r="HK65485" s="47"/>
      <c r="HL65485" s="47"/>
      <c r="HM65485" s="47"/>
      <c r="HN65485" s="47"/>
      <c r="HO65485" s="47"/>
      <c r="HP65485" s="47"/>
      <c r="HQ65485" s="47"/>
      <c r="HR65485" s="47"/>
      <c r="HS65485" s="47"/>
      <c r="HT65485" s="47"/>
      <c r="HU65485" s="47"/>
      <c r="HV65485" s="47"/>
      <c r="HW65485" s="47"/>
      <c r="HX65485" s="47"/>
      <c r="HY65485" s="47"/>
      <c r="HZ65485" s="47"/>
      <c r="IA65485" s="47"/>
      <c r="IB65485" s="47"/>
      <c r="IC65485" s="47"/>
      <c r="ID65485" s="47"/>
      <c r="IE65485" s="47"/>
      <c r="IF65485" s="47"/>
      <c r="IG65485" s="47"/>
      <c r="IH65485" s="47"/>
      <c r="II65485" s="47"/>
      <c r="IJ65485" s="47"/>
    </row>
    <row r="65486" spans="1:244">
      <c r="A65486" s="1"/>
      <c r="B65486" s="1"/>
      <c r="C65486" s="1"/>
      <c r="D65486" s="1"/>
      <c r="E65486" s="1"/>
      <c r="F65486" s="1"/>
      <c r="G65486" s="47"/>
      <c r="H65486" s="47"/>
      <c r="I65486" s="47"/>
      <c r="J65486" s="47"/>
      <c r="K65486" s="47"/>
      <c r="L65486" s="47"/>
      <c r="M65486" s="47"/>
      <c r="N65486" s="47"/>
      <c r="O65486" s="47"/>
      <c r="P65486" s="47"/>
      <c r="Q65486" s="47"/>
      <c r="R65486" s="47"/>
      <c r="S65486" s="47"/>
      <c r="T65486" s="47"/>
      <c r="U65486" s="47"/>
      <c r="V65486" s="47"/>
      <c r="W65486" s="47"/>
      <c r="X65486" s="47"/>
      <c r="Y65486" s="47"/>
      <c r="Z65486" s="47"/>
      <c r="AA65486" s="47"/>
      <c r="AB65486" s="47"/>
      <c r="AC65486" s="47"/>
      <c r="AD65486" s="47"/>
      <c r="AE65486" s="47"/>
      <c r="AF65486" s="47"/>
      <c r="AG65486" s="47"/>
      <c r="AH65486" s="47"/>
      <c r="AI65486" s="47"/>
      <c r="AJ65486" s="47"/>
      <c r="AK65486" s="47"/>
      <c r="AL65486" s="47"/>
      <c r="AM65486" s="47"/>
      <c r="AN65486" s="47"/>
      <c r="AO65486" s="47"/>
      <c r="AP65486" s="47"/>
      <c r="AQ65486" s="47"/>
      <c r="AR65486" s="47"/>
      <c r="AS65486" s="47"/>
      <c r="AT65486" s="47"/>
      <c r="AU65486" s="47"/>
      <c r="AV65486" s="47"/>
      <c r="AW65486" s="47"/>
      <c r="AX65486" s="47"/>
      <c r="AY65486" s="47"/>
      <c r="AZ65486" s="47"/>
      <c r="BA65486" s="47"/>
      <c r="BB65486" s="47"/>
      <c r="BC65486" s="47"/>
      <c r="BD65486" s="47"/>
      <c r="BE65486" s="47"/>
      <c r="BF65486" s="47"/>
      <c r="BG65486" s="47"/>
      <c r="BH65486" s="47"/>
      <c r="BI65486" s="47"/>
      <c r="BJ65486" s="47"/>
      <c r="BK65486" s="47"/>
      <c r="BL65486" s="47"/>
      <c r="BM65486" s="47"/>
      <c r="BN65486" s="47"/>
      <c r="BO65486" s="47"/>
      <c r="BP65486" s="47"/>
      <c r="BQ65486" s="47"/>
      <c r="BR65486" s="47"/>
      <c r="BS65486" s="47"/>
      <c r="BT65486" s="47"/>
      <c r="BU65486" s="47"/>
      <c r="BV65486" s="47"/>
      <c r="BW65486" s="47"/>
      <c r="BX65486" s="47"/>
      <c r="BY65486" s="47"/>
      <c r="BZ65486" s="47"/>
      <c r="CA65486" s="47"/>
      <c r="CB65486" s="47"/>
      <c r="CC65486" s="47"/>
      <c r="CD65486" s="47"/>
      <c r="CE65486" s="47"/>
      <c r="CF65486" s="47"/>
      <c r="CG65486" s="47"/>
      <c r="CH65486" s="47"/>
      <c r="CI65486" s="47"/>
      <c r="CJ65486" s="47"/>
      <c r="CK65486" s="47"/>
      <c r="CL65486" s="47"/>
      <c r="CM65486" s="47"/>
      <c r="CN65486" s="47"/>
      <c r="CO65486" s="47"/>
      <c r="CP65486" s="47"/>
      <c r="CQ65486" s="47"/>
      <c r="CR65486" s="47"/>
      <c r="CS65486" s="47"/>
      <c r="CT65486" s="47"/>
      <c r="CU65486" s="47"/>
      <c r="CV65486" s="47"/>
      <c r="CW65486" s="47"/>
      <c r="CX65486" s="47"/>
      <c r="CY65486" s="47"/>
      <c r="CZ65486" s="47"/>
      <c r="DA65486" s="47"/>
      <c r="DB65486" s="47"/>
      <c r="DC65486" s="47"/>
      <c r="DD65486" s="47"/>
      <c r="DE65486" s="47"/>
      <c r="DF65486" s="47"/>
      <c r="DG65486" s="47"/>
      <c r="DH65486" s="47"/>
      <c r="DI65486" s="47"/>
      <c r="DJ65486" s="47"/>
      <c r="DK65486" s="47"/>
      <c r="DL65486" s="47"/>
      <c r="DM65486" s="47"/>
      <c r="DN65486" s="47"/>
      <c r="DO65486" s="47"/>
      <c r="DP65486" s="47"/>
      <c r="DQ65486" s="47"/>
      <c r="DR65486" s="47"/>
      <c r="DS65486" s="47"/>
      <c r="DT65486" s="47"/>
      <c r="DU65486" s="47"/>
      <c r="DV65486" s="47"/>
      <c r="DW65486" s="47"/>
      <c r="DX65486" s="47"/>
      <c r="DY65486" s="47"/>
      <c r="DZ65486" s="47"/>
      <c r="EA65486" s="47"/>
      <c r="EB65486" s="47"/>
      <c r="EC65486" s="47"/>
      <c r="ED65486" s="47"/>
      <c r="EE65486" s="47"/>
      <c r="EF65486" s="47"/>
      <c r="EG65486" s="47"/>
      <c r="EH65486" s="47"/>
      <c r="EI65486" s="47"/>
      <c r="EJ65486" s="47"/>
      <c r="EK65486" s="47"/>
      <c r="EL65486" s="47"/>
      <c r="EM65486" s="47"/>
      <c r="EN65486" s="47"/>
      <c r="EO65486" s="47"/>
      <c r="EP65486" s="47"/>
      <c r="EQ65486" s="47"/>
      <c r="ER65486" s="47"/>
      <c r="ES65486" s="47"/>
      <c r="ET65486" s="47"/>
      <c r="EU65486" s="47"/>
      <c r="EV65486" s="47"/>
      <c r="EW65486" s="47"/>
      <c r="EX65486" s="47"/>
      <c r="EY65486" s="47"/>
      <c r="EZ65486" s="47"/>
      <c r="FA65486" s="47"/>
      <c r="FB65486" s="47"/>
      <c r="FC65486" s="47"/>
      <c r="FD65486" s="47"/>
      <c r="FE65486" s="47"/>
      <c r="FF65486" s="47"/>
      <c r="FG65486" s="47"/>
      <c r="FH65486" s="47"/>
      <c r="FI65486" s="47"/>
      <c r="FJ65486" s="47"/>
      <c r="FK65486" s="47"/>
      <c r="FL65486" s="47"/>
      <c r="FM65486" s="47"/>
      <c r="FN65486" s="47"/>
      <c r="FO65486" s="47"/>
      <c r="FP65486" s="47"/>
      <c r="FQ65486" s="47"/>
      <c r="FR65486" s="47"/>
      <c r="FS65486" s="47"/>
      <c r="FT65486" s="47"/>
      <c r="FU65486" s="47"/>
      <c r="FV65486" s="47"/>
      <c r="FW65486" s="47"/>
      <c r="FX65486" s="47"/>
      <c r="FY65486" s="47"/>
      <c r="FZ65486" s="47"/>
      <c r="GA65486" s="47"/>
      <c r="GB65486" s="47"/>
      <c r="GC65486" s="47"/>
      <c r="GD65486" s="47"/>
      <c r="GE65486" s="47"/>
      <c r="GF65486" s="47"/>
      <c r="GG65486" s="47"/>
      <c r="GH65486" s="47"/>
      <c r="GI65486" s="47"/>
      <c r="GJ65486" s="47"/>
      <c r="GK65486" s="47"/>
      <c r="GL65486" s="47"/>
      <c r="GM65486" s="47"/>
      <c r="GN65486" s="47"/>
      <c r="GO65486" s="47"/>
      <c r="GP65486" s="47"/>
      <c r="GQ65486" s="47"/>
      <c r="GR65486" s="47"/>
      <c r="GS65486" s="47"/>
      <c r="GT65486" s="47"/>
      <c r="GU65486" s="47"/>
      <c r="GV65486" s="47"/>
      <c r="GW65486" s="47"/>
      <c r="GX65486" s="47"/>
      <c r="GY65486" s="47"/>
      <c r="GZ65486" s="47"/>
      <c r="HA65486" s="47"/>
      <c r="HB65486" s="47"/>
      <c r="HC65486" s="47"/>
      <c r="HD65486" s="47"/>
      <c r="HE65486" s="47"/>
      <c r="HF65486" s="47"/>
      <c r="HG65486" s="47"/>
      <c r="HH65486" s="47"/>
      <c r="HI65486" s="47"/>
      <c r="HJ65486" s="47"/>
      <c r="HK65486" s="47"/>
      <c r="HL65486" s="47"/>
      <c r="HM65486" s="47"/>
      <c r="HN65486" s="47"/>
      <c r="HO65486" s="47"/>
      <c r="HP65486" s="47"/>
      <c r="HQ65486" s="47"/>
      <c r="HR65486" s="47"/>
      <c r="HS65486" s="47"/>
      <c r="HT65486" s="47"/>
      <c r="HU65486" s="47"/>
      <c r="HV65486" s="47"/>
      <c r="HW65486" s="47"/>
      <c r="HX65486" s="47"/>
      <c r="HY65486" s="47"/>
      <c r="HZ65486" s="47"/>
      <c r="IA65486" s="47"/>
      <c r="IB65486" s="47"/>
      <c r="IC65486" s="47"/>
      <c r="ID65486" s="47"/>
      <c r="IE65486" s="47"/>
      <c r="IF65486" s="47"/>
      <c r="IG65486" s="47"/>
      <c r="IH65486" s="47"/>
      <c r="II65486" s="47"/>
      <c r="IJ65486" s="47"/>
    </row>
    <row r="65487" spans="1:244">
      <c r="A65487" s="1"/>
      <c r="B65487" s="1"/>
      <c r="C65487" s="1"/>
      <c r="D65487" s="1"/>
      <c r="E65487" s="1"/>
      <c r="F65487" s="1"/>
      <c r="G65487" s="47"/>
      <c r="H65487" s="47"/>
      <c r="I65487" s="47"/>
      <c r="J65487" s="47"/>
      <c r="K65487" s="47"/>
      <c r="L65487" s="47"/>
      <c r="M65487" s="47"/>
      <c r="N65487" s="47"/>
      <c r="O65487" s="47"/>
      <c r="P65487" s="47"/>
      <c r="Q65487" s="47"/>
      <c r="R65487" s="47"/>
      <c r="S65487" s="47"/>
      <c r="T65487" s="47"/>
      <c r="U65487" s="47"/>
      <c r="V65487" s="47"/>
      <c r="W65487" s="47"/>
      <c r="X65487" s="47"/>
      <c r="Y65487" s="47"/>
      <c r="Z65487" s="47"/>
      <c r="AA65487" s="47"/>
      <c r="AB65487" s="47"/>
      <c r="AC65487" s="47"/>
      <c r="AD65487" s="47"/>
      <c r="AE65487" s="47"/>
      <c r="AF65487" s="47"/>
      <c r="AG65487" s="47"/>
      <c r="AH65487" s="47"/>
      <c r="AI65487" s="47"/>
      <c r="AJ65487" s="47"/>
      <c r="AK65487" s="47"/>
      <c r="AL65487" s="47"/>
      <c r="AM65487" s="47"/>
      <c r="AN65487" s="47"/>
      <c r="AO65487" s="47"/>
      <c r="AP65487" s="47"/>
      <c r="AQ65487" s="47"/>
      <c r="AR65487" s="47"/>
      <c r="AS65487" s="47"/>
      <c r="AT65487" s="47"/>
      <c r="AU65487" s="47"/>
      <c r="AV65487" s="47"/>
      <c r="AW65487" s="47"/>
      <c r="AX65487" s="47"/>
      <c r="AY65487" s="47"/>
      <c r="AZ65487" s="47"/>
      <c r="BA65487" s="47"/>
      <c r="BB65487" s="47"/>
      <c r="BC65487" s="47"/>
      <c r="BD65487" s="47"/>
      <c r="BE65487" s="47"/>
      <c r="BF65487" s="47"/>
      <c r="BG65487" s="47"/>
      <c r="BH65487" s="47"/>
      <c r="BI65487" s="47"/>
      <c r="BJ65487" s="47"/>
      <c r="BK65487" s="47"/>
      <c r="BL65487" s="47"/>
      <c r="BM65487" s="47"/>
      <c r="BN65487" s="47"/>
      <c r="BO65487" s="47"/>
      <c r="BP65487" s="47"/>
      <c r="BQ65487" s="47"/>
      <c r="BR65487" s="47"/>
      <c r="BS65487" s="47"/>
      <c r="BT65487" s="47"/>
      <c r="BU65487" s="47"/>
      <c r="BV65487" s="47"/>
      <c r="BW65487" s="47"/>
      <c r="BX65487" s="47"/>
      <c r="BY65487" s="47"/>
      <c r="BZ65487" s="47"/>
      <c r="CA65487" s="47"/>
      <c r="CB65487" s="47"/>
      <c r="CC65487" s="47"/>
      <c r="CD65487" s="47"/>
      <c r="CE65487" s="47"/>
      <c r="CF65487" s="47"/>
      <c r="CG65487" s="47"/>
      <c r="CH65487" s="47"/>
      <c r="CI65487" s="47"/>
      <c r="CJ65487" s="47"/>
      <c r="CK65487" s="47"/>
      <c r="CL65487" s="47"/>
      <c r="CM65487" s="47"/>
      <c r="CN65487" s="47"/>
      <c r="CO65487" s="47"/>
      <c r="CP65487" s="47"/>
      <c r="CQ65487" s="47"/>
      <c r="CR65487" s="47"/>
      <c r="CS65487" s="47"/>
      <c r="CT65487" s="47"/>
      <c r="CU65487" s="47"/>
      <c r="CV65487" s="47"/>
      <c r="CW65487" s="47"/>
      <c r="CX65487" s="47"/>
      <c r="CY65487" s="47"/>
      <c r="CZ65487" s="47"/>
      <c r="DA65487" s="47"/>
      <c r="DB65487" s="47"/>
      <c r="DC65487" s="47"/>
      <c r="DD65487" s="47"/>
      <c r="DE65487" s="47"/>
      <c r="DF65487" s="47"/>
      <c r="DG65487" s="47"/>
      <c r="DH65487" s="47"/>
      <c r="DI65487" s="47"/>
      <c r="DJ65487" s="47"/>
      <c r="DK65487" s="47"/>
      <c r="DL65487" s="47"/>
      <c r="DM65487" s="47"/>
      <c r="DN65487" s="47"/>
      <c r="DO65487" s="47"/>
      <c r="DP65487" s="47"/>
      <c r="DQ65487" s="47"/>
      <c r="DR65487" s="47"/>
      <c r="DS65487" s="47"/>
      <c r="DT65487" s="47"/>
      <c r="DU65487" s="47"/>
      <c r="DV65487" s="47"/>
      <c r="DW65487" s="47"/>
      <c r="DX65487" s="47"/>
      <c r="DY65487" s="47"/>
      <c r="DZ65487" s="47"/>
      <c r="EA65487" s="47"/>
      <c r="EB65487" s="47"/>
      <c r="EC65487" s="47"/>
      <c r="ED65487" s="47"/>
      <c r="EE65487" s="47"/>
      <c r="EF65487" s="47"/>
      <c r="EG65487" s="47"/>
      <c r="EH65487" s="47"/>
      <c r="EI65487" s="47"/>
      <c r="EJ65487" s="47"/>
      <c r="EK65487" s="47"/>
      <c r="EL65487" s="47"/>
      <c r="EM65487" s="47"/>
      <c r="EN65487" s="47"/>
      <c r="EO65487" s="47"/>
      <c r="EP65487" s="47"/>
      <c r="EQ65487" s="47"/>
      <c r="ER65487" s="47"/>
      <c r="ES65487" s="47"/>
      <c r="ET65487" s="47"/>
      <c r="EU65487" s="47"/>
      <c r="EV65487" s="47"/>
      <c r="EW65487" s="47"/>
      <c r="EX65487" s="47"/>
      <c r="EY65487" s="47"/>
      <c r="EZ65487" s="47"/>
      <c r="FA65487" s="47"/>
      <c r="FB65487" s="47"/>
      <c r="FC65487" s="47"/>
      <c r="FD65487" s="47"/>
      <c r="FE65487" s="47"/>
      <c r="FF65487" s="47"/>
      <c r="FG65487" s="47"/>
      <c r="FH65487" s="47"/>
      <c r="FI65487" s="47"/>
      <c r="FJ65487" s="47"/>
      <c r="FK65487" s="47"/>
      <c r="FL65487" s="47"/>
      <c r="FM65487" s="47"/>
      <c r="FN65487" s="47"/>
      <c r="FO65487" s="47"/>
      <c r="FP65487" s="47"/>
      <c r="FQ65487" s="47"/>
      <c r="FR65487" s="47"/>
      <c r="FS65487" s="47"/>
      <c r="FT65487" s="47"/>
      <c r="FU65487" s="47"/>
      <c r="FV65487" s="47"/>
      <c r="FW65487" s="47"/>
      <c r="FX65487" s="47"/>
      <c r="FY65487" s="47"/>
      <c r="FZ65487" s="47"/>
      <c r="GA65487" s="47"/>
      <c r="GB65487" s="47"/>
      <c r="GC65487" s="47"/>
      <c r="GD65487" s="47"/>
      <c r="GE65487" s="47"/>
      <c r="GF65487" s="47"/>
      <c r="GG65487" s="47"/>
      <c r="GH65487" s="47"/>
      <c r="GI65487" s="47"/>
      <c r="GJ65487" s="47"/>
      <c r="GK65487" s="47"/>
      <c r="GL65487" s="47"/>
      <c r="GM65487" s="47"/>
      <c r="GN65487" s="47"/>
      <c r="GO65487" s="47"/>
      <c r="GP65487" s="47"/>
      <c r="GQ65487" s="47"/>
      <c r="GR65487" s="47"/>
      <c r="GS65487" s="47"/>
      <c r="GT65487" s="47"/>
      <c r="GU65487" s="47"/>
      <c r="GV65487" s="47"/>
      <c r="GW65487" s="47"/>
      <c r="GX65487" s="47"/>
      <c r="GY65487" s="47"/>
      <c r="GZ65487" s="47"/>
      <c r="HA65487" s="47"/>
      <c r="HB65487" s="47"/>
      <c r="HC65487" s="47"/>
      <c r="HD65487" s="47"/>
      <c r="HE65487" s="47"/>
      <c r="HF65487" s="47"/>
      <c r="HG65487" s="47"/>
      <c r="HH65487" s="47"/>
      <c r="HI65487" s="47"/>
      <c r="HJ65487" s="47"/>
      <c r="HK65487" s="47"/>
      <c r="HL65487" s="47"/>
      <c r="HM65487" s="47"/>
      <c r="HN65487" s="47"/>
      <c r="HO65487" s="47"/>
      <c r="HP65487" s="47"/>
      <c r="HQ65487" s="47"/>
      <c r="HR65487" s="47"/>
      <c r="HS65487" s="47"/>
      <c r="HT65487" s="47"/>
      <c r="HU65487" s="47"/>
      <c r="HV65487" s="47"/>
      <c r="HW65487" s="47"/>
      <c r="HX65487" s="47"/>
      <c r="HY65487" s="47"/>
      <c r="HZ65487" s="47"/>
      <c r="IA65487" s="47"/>
      <c r="IB65487" s="47"/>
      <c r="IC65487" s="47"/>
      <c r="ID65487" s="47"/>
      <c r="IE65487" s="47"/>
      <c r="IF65487" s="47"/>
      <c r="IG65487" s="47"/>
      <c r="IH65487" s="47"/>
      <c r="II65487" s="47"/>
      <c r="IJ65487" s="47"/>
    </row>
    <row r="65488" spans="1:244">
      <c r="A65488" s="1"/>
      <c r="B65488" s="1"/>
      <c r="C65488" s="1"/>
      <c r="D65488" s="1"/>
      <c r="E65488" s="1"/>
      <c r="F65488" s="1"/>
      <c r="G65488" s="47"/>
      <c r="H65488" s="47"/>
      <c r="I65488" s="47"/>
      <c r="J65488" s="47"/>
      <c r="K65488" s="47"/>
      <c r="L65488" s="47"/>
      <c r="M65488" s="47"/>
      <c r="N65488" s="47"/>
      <c r="O65488" s="47"/>
      <c r="P65488" s="47"/>
      <c r="Q65488" s="47"/>
      <c r="R65488" s="47"/>
      <c r="S65488" s="47"/>
      <c r="T65488" s="47"/>
      <c r="U65488" s="47"/>
      <c r="V65488" s="47"/>
      <c r="W65488" s="47"/>
      <c r="X65488" s="47"/>
      <c r="Y65488" s="47"/>
      <c r="Z65488" s="47"/>
      <c r="AA65488" s="47"/>
      <c r="AB65488" s="47"/>
      <c r="AC65488" s="47"/>
      <c r="AD65488" s="47"/>
      <c r="AE65488" s="47"/>
      <c r="AF65488" s="47"/>
      <c r="AG65488" s="47"/>
      <c r="AH65488" s="47"/>
      <c r="AI65488" s="47"/>
      <c r="AJ65488" s="47"/>
      <c r="AK65488" s="47"/>
      <c r="AL65488" s="47"/>
      <c r="AM65488" s="47"/>
      <c r="AN65488" s="47"/>
      <c r="AO65488" s="47"/>
      <c r="AP65488" s="47"/>
      <c r="AQ65488" s="47"/>
      <c r="AR65488" s="47"/>
      <c r="AS65488" s="47"/>
      <c r="AT65488" s="47"/>
      <c r="AU65488" s="47"/>
      <c r="AV65488" s="47"/>
      <c r="AW65488" s="47"/>
      <c r="AX65488" s="47"/>
      <c r="AY65488" s="47"/>
      <c r="AZ65488" s="47"/>
      <c r="BA65488" s="47"/>
      <c r="BB65488" s="47"/>
      <c r="BC65488" s="47"/>
      <c r="BD65488" s="47"/>
      <c r="BE65488" s="47"/>
      <c r="BF65488" s="47"/>
      <c r="BG65488" s="47"/>
      <c r="BH65488" s="47"/>
      <c r="BI65488" s="47"/>
      <c r="BJ65488" s="47"/>
      <c r="BK65488" s="47"/>
      <c r="BL65488" s="47"/>
      <c r="BM65488" s="47"/>
      <c r="BN65488" s="47"/>
      <c r="BO65488" s="47"/>
      <c r="BP65488" s="47"/>
      <c r="BQ65488" s="47"/>
      <c r="BR65488" s="47"/>
      <c r="BS65488" s="47"/>
      <c r="BT65488" s="47"/>
      <c r="BU65488" s="47"/>
      <c r="BV65488" s="47"/>
      <c r="BW65488" s="47"/>
      <c r="BX65488" s="47"/>
      <c r="BY65488" s="47"/>
      <c r="BZ65488" s="47"/>
      <c r="CA65488" s="47"/>
      <c r="CB65488" s="47"/>
      <c r="CC65488" s="47"/>
      <c r="CD65488" s="47"/>
      <c r="CE65488" s="47"/>
      <c r="CF65488" s="47"/>
      <c r="CG65488" s="47"/>
      <c r="CH65488" s="47"/>
      <c r="CI65488" s="47"/>
      <c r="CJ65488" s="47"/>
      <c r="CK65488" s="47"/>
      <c r="CL65488" s="47"/>
      <c r="CM65488" s="47"/>
      <c r="CN65488" s="47"/>
      <c r="CO65488" s="47"/>
      <c r="CP65488" s="47"/>
      <c r="CQ65488" s="47"/>
      <c r="CR65488" s="47"/>
      <c r="CS65488" s="47"/>
      <c r="CT65488" s="47"/>
      <c r="CU65488" s="47"/>
      <c r="CV65488" s="47"/>
      <c r="CW65488" s="47"/>
      <c r="CX65488" s="47"/>
      <c r="CY65488" s="47"/>
      <c r="CZ65488" s="47"/>
      <c r="DA65488" s="47"/>
      <c r="DB65488" s="47"/>
      <c r="DC65488" s="47"/>
      <c r="DD65488" s="47"/>
      <c r="DE65488" s="47"/>
      <c r="DF65488" s="47"/>
      <c r="DG65488" s="47"/>
      <c r="DH65488" s="47"/>
      <c r="DI65488" s="47"/>
      <c r="DJ65488" s="47"/>
      <c r="DK65488" s="47"/>
      <c r="DL65488" s="47"/>
      <c r="DM65488" s="47"/>
      <c r="DN65488" s="47"/>
      <c r="DO65488" s="47"/>
      <c r="DP65488" s="47"/>
      <c r="DQ65488" s="47"/>
      <c r="DR65488" s="47"/>
      <c r="DS65488" s="47"/>
      <c r="DT65488" s="47"/>
      <c r="DU65488" s="47"/>
      <c r="DV65488" s="47"/>
      <c r="DW65488" s="47"/>
      <c r="DX65488" s="47"/>
      <c r="DY65488" s="47"/>
      <c r="DZ65488" s="47"/>
      <c r="EA65488" s="47"/>
      <c r="EB65488" s="47"/>
      <c r="EC65488" s="47"/>
      <c r="ED65488" s="47"/>
      <c r="EE65488" s="47"/>
      <c r="EF65488" s="47"/>
      <c r="EG65488" s="47"/>
      <c r="EH65488" s="47"/>
      <c r="EI65488" s="47"/>
      <c r="EJ65488" s="47"/>
      <c r="EK65488" s="47"/>
      <c r="EL65488" s="47"/>
      <c r="EM65488" s="47"/>
      <c r="EN65488" s="47"/>
      <c r="EO65488" s="47"/>
      <c r="EP65488" s="47"/>
      <c r="EQ65488" s="47"/>
      <c r="ER65488" s="47"/>
      <c r="ES65488" s="47"/>
      <c r="ET65488" s="47"/>
      <c r="EU65488" s="47"/>
      <c r="EV65488" s="47"/>
      <c r="EW65488" s="47"/>
      <c r="EX65488" s="47"/>
      <c r="EY65488" s="47"/>
      <c r="EZ65488" s="47"/>
      <c r="FA65488" s="47"/>
      <c r="FB65488" s="47"/>
      <c r="FC65488" s="47"/>
      <c r="FD65488" s="47"/>
      <c r="FE65488" s="47"/>
      <c r="FF65488" s="47"/>
      <c r="FG65488" s="47"/>
      <c r="FH65488" s="47"/>
      <c r="FI65488" s="47"/>
      <c r="FJ65488" s="47"/>
      <c r="FK65488" s="47"/>
      <c r="FL65488" s="47"/>
      <c r="FM65488" s="47"/>
      <c r="FN65488" s="47"/>
      <c r="FO65488" s="47"/>
      <c r="FP65488" s="47"/>
      <c r="FQ65488" s="47"/>
      <c r="FR65488" s="47"/>
      <c r="FS65488" s="47"/>
      <c r="FT65488" s="47"/>
      <c r="FU65488" s="47"/>
      <c r="FV65488" s="47"/>
      <c r="FW65488" s="47"/>
      <c r="FX65488" s="47"/>
      <c r="FY65488" s="47"/>
      <c r="FZ65488" s="47"/>
      <c r="GA65488" s="47"/>
      <c r="GB65488" s="47"/>
      <c r="GC65488" s="47"/>
      <c r="GD65488" s="47"/>
      <c r="GE65488" s="47"/>
      <c r="GF65488" s="47"/>
      <c r="GG65488" s="47"/>
      <c r="GH65488" s="47"/>
      <c r="GI65488" s="47"/>
      <c r="GJ65488" s="47"/>
      <c r="GK65488" s="47"/>
      <c r="GL65488" s="47"/>
      <c r="GM65488" s="47"/>
      <c r="GN65488" s="47"/>
      <c r="GO65488" s="47"/>
      <c r="GP65488" s="47"/>
      <c r="GQ65488" s="47"/>
      <c r="GR65488" s="47"/>
      <c r="GS65488" s="47"/>
      <c r="GT65488" s="47"/>
      <c r="GU65488" s="47"/>
      <c r="GV65488" s="47"/>
      <c r="GW65488" s="47"/>
      <c r="GX65488" s="47"/>
      <c r="GY65488" s="47"/>
      <c r="GZ65488" s="47"/>
      <c r="HA65488" s="47"/>
      <c r="HB65488" s="47"/>
      <c r="HC65488" s="47"/>
      <c r="HD65488" s="47"/>
      <c r="HE65488" s="47"/>
      <c r="HF65488" s="47"/>
      <c r="HG65488" s="47"/>
      <c r="HH65488" s="47"/>
      <c r="HI65488" s="47"/>
      <c r="HJ65488" s="47"/>
      <c r="HK65488" s="47"/>
      <c r="HL65488" s="47"/>
      <c r="HM65488" s="47"/>
      <c r="HN65488" s="47"/>
      <c r="HO65488" s="47"/>
      <c r="HP65488" s="47"/>
      <c r="HQ65488" s="47"/>
      <c r="HR65488" s="47"/>
      <c r="HS65488" s="47"/>
      <c r="HT65488" s="47"/>
      <c r="HU65488" s="47"/>
      <c r="HV65488" s="47"/>
      <c r="HW65488" s="47"/>
      <c r="HX65488" s="47"/>
      <c r="HY65488" s="47"/>
      <c r="HZ65488" s="47"/>
      <c r="IA65488" s="47"/>
      <c r="IB65488" s="47"/>
      <c r="IC65488" s="47"/>
      <c r="ID65488" s="47"/>
      <c r="IE65488" s="47"/>
      <c r="IF65488" s="47"/>
      <c r="IG65488" s="47"/>
      <c r="IH65488" s="47"/>
      <c r="II65488" s="47"/>
      <c r="IJ65488" s="47"/>
    </row>
    <row r="65489" spans="1:6" s="47" customFormat="1">
      <c r="A65489" s="1"/>
      <c r="B65489" s="1"/>
      <c r="C65489" s="1"/>
      <c r="D65489" s="1"/>
      <c r="E65489" s="1"/>
      <c r="F65489" s="1"/>
    </row>
    <row r="65490" spans="1:6" s="47" customFormat="1">
      <c r="A65490" s="1"/>
      <c r="B65490" s="1"/>
      <c r="C65490" s="1"/>
      <c r="D65490" s="1"/>
      <c r="E65490" s="1"/>
      <c r="F65490" s="1"/>
    </row>
    <row r="65491" spans="1:6" s="47" customFormat="1">
      <c r="A65491" s="1"/>
      <c r="B65491" s="1"/>
      <c r="C65491" s="1"/>
      <c r="D65491" s="1"/>
      <c r="E65491" s="1"/>
      <c r="F65491" s="1"/>
    </row>
    <row r="65492" spans="1:6" s="47" customFormat="1">
      <c r="A65492" s="1"/>
      <c r="B65492" s="1"/>
      <c r="C65492" s="1"/>
      <c r="D65492" s="1"/>
      <c r="E65492" s="1"/>
      <c r="F65492" s="1"/>
    </row>
    <row r="65493" spans="1:6" s="47" customFormat="1">
      <c r="A65493" s="1"/>
      <c r="B65493" s="1"/>
      <c r="C65493" s="1"/>
      <c r="D65493" s="1"/>
      <c r="E65493" s="1"/>
      <c r="F65493" s="1"/>
    </row>
    <row r="65494" spans="1:6" s="47" customFormat="1">
      <c r="A65494" s="1"/>
      <c r="B65494" s="1"/>
      <c r="C65494" s="1"/>
      <c r="D65494" s="1"/>
      <c r="E65494" s="1"/>
      <c r="F65494" s="1"/>
    </row>
    <row r="65495" spans="1:6" s="47" customFormat="1">
      <c r="A65495" s="1"/>
      <c r="B65495" s="1"/>
      <c r="C65495" s="1"/>
      <c r="D65495" s="1"/>
      <c r="E65495" s="1"/>
      <c r="F65495" s="1"/>
    </row>
    <row r="65496" spans="1:6" s="47" customFormat="1">
      <c r="A65496" s="1"/>
      <c r="B65496" s="1"/>
      <c r="C65496" s="1"/>
      <c r="D65496" s="1"/>
      <c r="E65496" s="1"/>
      <c r="F65496" s="1"/>
    </row>
    <row r="65497" spans="1:6" s="47" customFormat="1">
      <c r="A65497" s="1"/>
      <c r="B65497" s="1"/>
      <c r="C65497" s="1"/>
      <c r="D65497" s="1"/>
      <c r="E65497" s="1"/>
      <c r="F65497" s="1"/>
    </row>
    <row r="65498" spans="1:6" s="47" customFormat="1">
      <c r="A65498" s="1"/>
      <c r="B65498" s="1"/>
      <c r="C65498" s="1"/>
      <c r="D65498" s="1"/>
      <c r="E65498" s="1"/>
      <c r="F65498" s="1"/>
    </row>
    <row r="65499" spans="1:6" s="47" customFormat="1">
      <c r="A65499" s="1"/>
      <c r="B65499" s="1"/>
      <c r="C65499" s="1"/>
      <c r="D65499" s="1"/>
      <c r="E65499" s="1"/>
      <c r="F65499" s="1"/>
    </row>
    <row r="65500" spans="1:6" s="47" customFormat="1">
      <c r="A65500" s="1"/>
      <c r="B65500" s="1"/>
      <c r="C65500" s="1"/>
      <c r="D65500" s="1"/>
      <c r="E65500" s="1"/>
      <c r="F65500" s="1"/>
    </row>
    <row r="65501" spans="1:6" s="47" customFormat="1">
      <c r="A65501" s="1"/>
      <c r="B65501" s="1"/>
      <c r="C65501" s="1"/>
      <c r="D65501" s="1"/>
      <c r="E65501" s="1"/>
      <c r="F65501" s="1"/>
    </row>
    <row r="65502" spans="1:6" s="47" customFormat="1">
      <c r="A65502" s="1"/>
      <c r="B65502" s="1"/>
      <c r="C65502" s="1"/>
      <c r="D65502" s="1"/>
      <c r="E65502" s="1"/>
      <c r="F65502" s="1"/>
    </row>
    <row r="65503" spans="1:6" s="47" customFormat="1">
      <c r="A65503" s="1"/>
      <c r="B65503" s="1"/>
      <c r="C65503" s="1"/>
      <c r="D65503" s="1"/>
      <c r="E65503" s="1"/>
      <c r="F65503" s="1"/>
    </row>
    <row r="65504" spans="1:6" s="47" customFormat="1">
      <c r="A65504" s="1"/>
      <c r="B65504" s="1"/>
      <c r="C65504" s="1"/>
      <c r="D65504" s="1"/>
      <c r="E65504" s="1"/>
      <c r="F65504" s="1"/>
    </row>
    <row r="65505" spans="1:6" s="47" customFormat="1">
      <c r="A65505" s="1"/>
      <c r="B65505" s="1"/>
      <c r="C65505" s="1"/>
      <c r="D65505" s="1"/>
      <c r="E65505" s="1"/>
      <c r="F65505" s="1"/>
    </row>
    <row r="65506" spans="1:6" s="47" customFormat="1">
      <c r="A65506" s="1"/>
      <c r="B65506" s="1"/>
      <c r="C65506" s="1"/>
      <c r="D65506" s="1"/>
      <c r="E65506" s="1"/>
      <c r="F65506" s="1"/>
    </row>
    <row r="65507" spans="1:6" s="47" customFormat="1">
      <c r="A65507" s="1"/>
      <c r="B65507" s="1"/>
      <c r="C65507" s="1"/>
      <c r="D65507" s="1"/>
      <c r="E65507" s="1"/>
      <c r="F65507" s="1"/>
    </row>
    <row r="65508" spans="1:6" s="47" customFormat="1">
      <c r="A65508" s="1"/>
      <c r="B65508" s="1"/>
      <c r="C65508" s="1"/>
      <c r="D65508" s="1"/>
      <c r="E65508" s="1"/>
      <c r="F65508" s="1"/>
    </row>
    <row r="65509" spans="1:6" s="47" customFormat="1">
      <c r="A65509" s="1"/>
      <c r="B65509" s="1"/>
      <c r="C65509" s="1"/>
      <c r="D65509" s="1"/>
      <c r="E65509" s="1"/>
      <c r="F65509" s="1"/>
    </row>
    <row r="65510" spans="1:6" s="47" customFormat="1">
      <c r="A65510" s="1"/>
      <c r="B65510" s="1"/>
      <c r="C65510" s="1"/>
      <c r="D65510" s="1"/>
      <c r="E65510" s="1"/>
      <c r="F65510" s="1"/>
    </row>
    <row r="65511" spans="1:6" s="47" customFormat="1">
      <c r="A65511" s="1"/>
      <c r="B65511" s="1"/>
      <c r="C65511" s="1"/>
      <c r="D65511" s="1"/>
      <c r="E65511" s="1"/>
      <c r="F65511" s="1"/>
    </row>
    <row r="65512" spans="1:6" s="47" customFormat="1">
      <c r="A65512" s="1"/>
      <c r="B65512" s="1"/>
      <c r="C65512" s="1"/>
      <c r="D65512" s="1"/>
      <c r="E65512" s="1"/>
      <c r="F65512" s="1"/>
    </row>
    <row r="65513" spans="1:6" s="47" customFormat="1">
      <c r="A65513" s="1"/>
      <c r="B65513" s="1"/>
      <c r="C65513" s="1"/>
      <c r="D65513" s="1"/>
      <c r="E65513" s="1"/>
      <c r="F65513" s="1"/>
    </row>
    <row r="65514" spans="1:6" s="47" customFormat="1">
      <c r="A65514" s="1"/>
      <c r="B65514" s="1"/>
      <c r="C65514" s="1"/>
      <c r="D65514" s="1"/>
      <c r="E65514" s="1"/>
      <c r="F65514" s="1"/>
    </row>
    <row r="65515" spans="1:6" s="47" customFormat="1">
      <c r="A65515" s="1"/>
      <c r="B65515" s="1"/>
      <c r="C65515" s="1"/>
      <c r="D65515" s="1"/>
      <c r="E65515" s="1"/>
      <c r="F65515" s="1"/>
    </row>
    <row r="65516" spans="1:6" s="47" customFormat="1">
      <c r="A65516" s="1"/>
      <c r="B65516" s="1"/>
      <c r="C65516" s="1"/>
      <c r="D65516" s="1"/>
      <c r="E65516" s="1"/>
      <c r="F65516" s="1"/>
    </row>
    <row r="65517" spans="1:6" s="47" customFormat="1">
      <c r="A65517" s="1"/>
      <c r="B65517" s="1"/>
      <c r="C65517" s="1"/>
      <c r="D65517" s="1"/>
      <c r="E65517" s="1"/>
      <c r="F65517" s="1"/>
    </row>
    <row r="65518" spans="1:6" s="47" customFormat="1">
      <c r="A65518" s="1"/>
      <c r="B65518" s="1"/>
      <c r="C65518" s="1"/>
      <c r="D65518" s="1"/>
      <c r="E65518" s="1"/>
      <c r="F65518" s="1"/>
    </row>
    <row r="65519" spans="1:6" s="47" customFormat="1">
      <c r="A65519" s="1"/>
      <c r="B65519" s="1"/>
      <c r="C65519" s="1"/>
      <c r="D65519" s="1"/>
      <c r="E65519" s="1"/>
      <c r="F65519" s="1"/>
    </row>
    <row r="65520" spans="1:6" s="47" customFormat="1">
      <c r="A65520" s="1"/>
      <c r="B65520" s="1"/>
      <c r="C65520" s="1"/>
      <c r="D65520" s="1"/>
      <c r="E65520" s="1"/>
      <c r="F65520" s="1"/>
    </row>
    <row r="65521" spans="1:6" s="47" customFormat="1">
      <c r="A65521" s="1"/>
      <c r="B65521" s="1"/>
      <c r="C65521" s="1"/>
      <c r="D65521" s="1"/>
      <c r="E65521" s="1"/>
      <c r="F65521" s="1"/>
    </row>
    <row r="65522" spans="1:6" s="47" customFormat="1">
      <c r="A65522" s="1"/>
      <c r="B65522" s="1"/>
      <c r="C65522" s="1"/>
      <c r="D65522" s="1"/>
      <c r="E65522" s="1"/>
      <c r="F65522" s="1"/>
    </row>
    <row r="65523" spans="1:6" s="47" customFormat="1">
      <c r="A65523" s="1"/>
      <c r="B65523" s="1"/>
      <c r="C65523" s="1"/>
      <c r="D65523" s="1"/>
      <c r="E65523" s="1"/>
      <c r="F65523" s="1"/>
    </row>
    <row r="65524" spans="1:6" s="47" customFormat="1">
      <c r="A65524" s="1"/>
      <c r="B65524" s="1"/>
      <c r="C65524" s="1"/>
      <c r="D65524" s="1"/>
      <c r="E65524" s="1"/>
      <c r="F65524" s="1"/>
    </row>
    <row r="65525" spans="1:6" s="47" customFormat="1">
      <c r="A65525" s="1"/>
      <c r="B65525" s="1"/>
      <c r="C65525" s="1"/>
      <c r="D65525" s="1"/>
      <c r="E65525" s="1"/>
      <c r="F65525" s="1"/>
    </row>
    <row r="65526" spans="1:6" s="47" customFormat="1">
      <c r="A65526" s="1"/>
      <c r="B65526" s="1"/>
      <c r="C65526" s="1"/>
      <c r="D65526" s="1"/>
      <c r="E65526" s="1"/>
      <c r="F65526" s="1"/>
    </row>
    <row r="65527" spans="1:6" s="47" customFormat="1">
      <c r="A65527" s="1"/>
      <c r="B65527" s="1"/>
      <c r="C65527" s="1"/>
      <c r="D65527" s="1"/>
      <c r="E65527" s="1"/>
      <c r="F65527" s="1"/>
    </row>
    <row r="65528" spans="1:6" s="47" customFormat="1">
      <c r="A65528" s="1"/>
      <c r="B65528" s="1"/>
      <c r="C65528" s="1"/>
      <c r="D65528" s="1"/>
      <c r="E65528" s="1"/>
      <c r="F65528" s="1"/>
    </row>
    <row r="65529" spans="1:6" s="47" customFormat="1">
      <c r="A65529" s="1"/>
      <c r="B65529" s="1"/>
      <c r="C65529" s="1"/>
      <c r="D65529" s="1"/>
      <c r="E65529" s="1"/>
      <c r="F65529" s="1"/>
    </row>
    <row r="65530" spans="1:6" s="47" customFormat="1">
      <c r="A65530" s="1"/>
      <c r="B65530" s="1"/>
      <c r="C65530" s="1"/>
      <c r="D65530" s="1"/>
      <c r="E65530" s="1"/>
      <c r="F65530" s="1"/>
    </row>
    <row r="65531" spans="1:6" s="47" customFormat="1">
      <c r="A65531" s="1"/>
      <c r="B65531" s="1"/>
      <c r="C65531" s="1"/>
      <c r="D65531" s="1"/>
      <c r="E65531" s="1"/>
      <c r="F65531" s="1"/>
    </row>
    <row r="65532" spans="1:6" s="47" customFormat="1">
      <c r="A65532" s="1"/>
      <c r="B65532" s="1"/>
      <c r="C65532" s="1"/>
      <c r="D65532" s="1"/>
      <c r="E65532" s="1"/>
      <c r="F65532" s="1"/>
    </row>
    <row r="65533" spans="1:6" s="47" customFormat="1">
      <c r="A65533" s="1"/>
      <c r="B65533" s="1"/>
      <c r="C65533" s="1"/>
      <c r="D65533" s="1"/>
      <c r="E65533" s="1"/>
      <c r="F65533" s="1"/>
    </row>
    <row r="65534" spans="1:6" s="47" customFormat="1">
      <c r="A65534" s="1"/>
      <c r="B65534" s="1"/>
      <c r="C65534" s="1"/>
      <c r="D65534" s="1"/>
      <c r="E65534" s="1"/>
      <c r="F65534" s="1"/>
    </row>
    <row r="65535" spans="1:6" s="47" customFormat="1">
      <c r="A65535" s="1"/>
      <c r="B65535" s="1"/>
      <c r="C65535" s="1"/>
      <c r="D65535" s="1"/>
      <c r="E65535" s="1"/>
      <c r="F65535" s="1"/>
    </row>
    <row r="65536" spans="1:6" s="47" customFormat="1">
      <c r="A65536" s="1"/>
      <c r="B65536" s="1"/>
      <c r="C65536" s="1"/>
      <c r="D65536" s="1"/>
      <c r="E65536" s="1"/>
      <c r="F65536" s="1"/>
    </row>
  </sheetData>
  <mergeCells count="5">
    <mergeCell ref="A1:F1"/>
    <mergeCell ref="A4:C4"/>
    <mergeCell ref="D4:D5"/>
    <mergeCell ref="E4:E5"/>
    <mergeCell ref="F4:F5"/>
  </mergeCells>
  <phoneticPr fontId="16" type="noConversion"/>
  <pageMargins left="0.75" right="0.75" top="1" bottom="1" header="0.5" footer="0.5"/>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F11"/>
  <sheetViews>
    <sheetView workbookViewId="0">
      <selection activeCell="A2" sqref="A2:IV2"/>
    </sheetView>
  </sheetViews>
  <sheetFormatPr defaultColWidth="9" defaultRowHeight="15.6"/>
  <cols>
    <col min="1" max="1" width="28.19921875" customWidth="1"/>
    <col min="2" max="6" width="17.296875" customWidth="1"/>
  </cols>
  <sheetData>
    <row r="1" spans="1:6" ht="22.2">
      <c r="A1" s="98" t="s">
        <v>2205</v>
      </c>
      <c r="B1" s="98"/>
      <c r="C1" s="98"/>
      <c r="D1" s="98"/>
      <c r="E1" s="98"/>
      <c r="F1" s="98"/>
    </row>
    <row r="2" spans="1:6" ht="16.2" customHeight="1">
      <c r="A2" s="15"/>
      <c r="B2" s="15"/>
      <c r="C2" s="15"/>
      <c r="D2" s="15"/>
      <c r="E2" s="15"/>
      <c r="F2" s="15"/>
    </row>
    <row r="3" spans="1:6">
      <c r="A3" s="114" t="s">
        <v>21</v>
      </c>
      <c r="B3" s="114"/>
      <c r="C3" s="114"/>
      <c r="D3" s="114"/>
      <c r="E3" s="114"/>
      <c r="F3" s="114"/>
    </row>
    <row r="4" spans="1:6">
      <c r="A4" s="101" t="s">
        <v>1901</v>
      </c>
      <c r="B4" s="101" t="s">
        <v>2206</v>
      </c>
      <c r="C4" s="101"/>
      <c r="D4" s="101"/>
      <c r="E4" s="101"/>
      <c r="F4" s="101"/>
    </row>
    <row r="5" spans="1:6">
      <c r="A5" s="102"/>
      <c r="B5" s="34" t="s">
        <v>1905</v>
      </c>
      <c r="C5" s="34" t="s">
        <v>2207</v>
      </c>
      <c r="D5" s="34" t="s">
        <v>2208</v>
      </c>
      <c r="E5" s="34" t="s">
        <v>2209</v>
      </c>
      <c r="F5" s="34" t="s">
        <v>2210</v>
      </c>
    </row>
    <row r="6" spans="1:6" ht="25.2" customHeight="1">
      <c r="A6" s="21" t="s">
        <v>2211</v>
      </c>
      <c r="B6" s="19">
        <f>SUM(C6:F6)</f>
        <v>97111</v>
      </c>
      <c r="C6" s="26">
        <v>97106</v>
      </c>
      <c r="D6" s="26">
        <v>0</v>
      </c>
      <c r="E6" s="26">
        <v>5</v>
      </c>
      <c r="F6" s="26">
        <v>0</v>
      </c>
    </row>
    <row r="7" spans="1:6" ht="25.2" customHeight="1">
      <c r="A7" s="21" t="s">
        <v>2212</v>
      </c>
      <c r="B7" s="25">
        <v>122470</v>
      </c>
      <c r="C7" s="27"/>
      <c r="D7" s="27"/>
      <c r="E7" s="27"/>
      <c r="F7" s="27"/>
    </row>
    <row r="8" spans="1:6" ht="25.2" customHeight="1">
      <c r="A8" s="21" t="s">
        <v>2213</v>
      </c>
      <c r="B8" s="19">
        <f>SUM(C8:E8)</f>
        <v>17146</v>
      </c>
      <c r="C8" s="25">
        <v>17146</v>
      </c>
      <c r="D8" s="25">
        <v>0</v>
      </c>
      <c r="E8" s="25">
        <v>0</v>
      </c>
      <c r="F8" s="27"/>
    </row>
    <row r="9" spans="1:6" ht="25.2" customHeight="1">
      <c r="A9" s="21" t="s">
        <v>2214</v>
      </c>
      <c r="B9" s="19">
        <f>SUM(C9:F9)</f>
        <v>7677</v>
      </c>
      <c r="C9" s="25">
        <v>7677</v>
      </c>
      <c r="D9" s="25">
        <v>0</v>
      </c>
      <c r="E9" s="25">
        <v>0</v>
      </c>
      <c r="F9" s="25">
        <v>0</v>
      </c>
    </row>
    <row r="10" spans="1:6" ht="25.2" customHeight="1">
      <c r="A10" s="21" t="s">
        <v>2215</v>
      </c>
      <c r="B10" s="19">
        <f>SUM(C10:F10)</f>
        <v>3</v>
      </c>
      <c r="C10" s="25">
        <v>0</v>
      </c>
      <c r="D10" s="25">
        <v>0</v>
      </c>
      <c r="E10" s="25">
        <v>3</v>
      </c>
      <c r="F10" s="25">
        <v>0</v>
      </c>
    </row>
    <row r="11" spans="1:6" ht="25.2" customHeight="1">
      <c r="A11" s="21" t="s">
        <v>2216</v>
      </c>
      <c r="B11" s="19">
        <f>SUM(C11:F11)</f>
        <v>106577</v>
      </c>
      <c r="C11" s="19">
        <f>C6+C8-C9-C10</f>
        <v>106575</v>
      </c>
      <c r="D11" s="19">
        <v>0</v>
      </c>
      <c r="E11" s="19">
        <v>2</v>
      </c>
      <c r="F11" s="19">
        <v>0</v>
      </c>
    </row>
  </sheetData>
  <mergeCells count="4">
    <mergeCell ref="A1:F1"/>
    <mergeCell ref="A3:F3"/>
    <mergeCell ref="B4:F4"/>
    <mergeCell ref="A4:A5"/>
  </mergeCells>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20"/>
  <sheetViews>
    <sheetView showGridLines="0" showZeros="0" workbookViewId="0"/>
  </sheetViews>
  <sheetFormatPr defaultColWidth="12.09765625" defaultRowHeight="17.100000000000001" customHeight="1"/>
  <cols>
    <col min="1" max="5" width="23.09765625" customWidth="1"/>
  </cols>
  <sheetData>
    <row r="1" spans="1:5" ht="19.95" customHeight="1">
      <c r="A1" s="23"/>
      <c r="B1" s="23"/>
      <c r="C1" s="23"/>
      <c r="D1" s="23"/>
      <c r="E1" s="23"/>
    </row>
    <row r="2" spans="1:5" ht="19.95" customHeight="1">
      <c r="A2" s="23"/>
      <c r="B2" s="23"/>
      <c r="C2" s="23"/>
      <c r="D2" s="23"/>
      <c r="E2" s="23"/>
    </row>
    <row r="3" spans="1:5" ht="19.95" customHeight="1">
      <c r="A3" s="23"/>
      <c r="B3" s="23"/>
      <c r="C3" s="23"/>
      <c r="D3" s="23"/>
      <c r="E3" s="23"/>
    </row>
    <row r="4" spans="1:5" ht="19.95" customHeight="1">
      <c r="A4" s="23"/>
      <c r="B4" s="23"/>
      <c r="C4" s="23"/>
      <c r="D4" s="23"/>
      <c r="E4" s="23"/>
    </row>
    <row r="5" spans="1:5" ht="19.95" customHeight="1">
      <c r="A5" s="23"/>
      <c r="B5" s="23"/>
      <c r="C5" s="23"/>
      <c r="D5" s="23"/>
      <c r="E5" s="23"/>
    </row>
    <row r="6" spans="1:5" ht="19.95" customHeight="1">
      <c r="A6" s="23"/>
      <c r="B6" s="23"/>
      <c r="C6" s="23"/>
      <c r="D6" s="23"/>
      <c r="E6" s="23"/>
    </row>
    <row r="7" spans="1:5" ht="19.95" customHeight="1">
      <c r="A7" s="23"/>
      <c r="B7" s="23"/>
      <c r="C7" s="23"/>
      <c r="D7" s="23"/>
      <c r="E7" s="23"/>
    </row>
    <row r="8" spans="1:5" ht="19.95" customHeight="1">
      <c r="A8" s="23"/>
      <c r="B8" s="23"/>
      <c r="C8" s="23"/>
      <c r="D8" s="23"/>
      <c r="E8" s="23"/>
    </row>
    <row r="9" spans="1:5" ht="46.5" customHeight="1">
      <c r="A9" s="97" t="s">
        <v>2217</v>
      </c>
      <c r="B9" s="97"/>
      <c r="C9" s="97"/>
      <c r="D9" s="97"/>
      <c r="E9" s="97"/>
    </row>
    <row r="10" spans="1:5" ht="19.95" customHeight="1">
      <c r="A10" s="23"/>
      <c r="B10" s="23"/>
      <c r="C10" s="23"/>
      <c r="D10" s="23"/>
      <c r="E10" s="23"/>
    </row>
    <row r="11" spans="1:5" ht="19.95" customHeight="1">
      <c r="A11" s="23"/>
      <c r="B11" s="23"/>
      <c r="C11" s="23"/>
      <c r="D11" s="23"/>
      <c r="E11" s="23"/>
    </row>
    <row r="12" spans="1:5" ht="19.95" customHeight="1">
      <c r="A12" s="23"/>
      <c r="B12" s="23"/>
      <c r="C12" s="23"/>
      <c r="D12" s="23"/>
      <c r="E12" s="23"/>
    </row>
    <row r="13" spans="1:5" ht="19.95" customHeight="1">
      <c r="A13" s="23"/>
      <c r="B13" s="23"/>
      <c r="C13" s="23"/>
      <c r="D13" s="23"/>
      <c r="E13" s="23"/>
    </row>
    <row r="14" spans="1:5" ht="19.95" customHeight="1">
      <c r="A14" s="23"/>
      <c r="B14" s="23"/>
      <c r="C14" s="23"/>
      <c r="D14" s="23"/>
      <c r="E14" s="23"/>
    </row>
    <row r="15" spans="1:5" ht="19.95" customHeight="1">
      <c r="A15" s="23"/>
      <c r="B15" s="23"/>
      <c r="C15" s="23"/>
      <c r="D15" s="23"/>
      <c r="E15" s="23"/>
    </row>
    <row r="16" spans="1:5" ht="19.95" customHeight="1">
      <c r="A16" s="23"/>
      <c r="B16" s="23"/>
      <c r="C16" s="23"/>
      <c r="D16" s="23"/>
      <c r="E16" s="23"/>
    </row>
    <row r="17" spans="1:5" ht="19.95" customHeight="1">
      <c r="A17" s="23"/>
      <c r="B17" s="23"/>
      <c r="C17" s="23"/>
      <c r="D17" s="23"/>
      <c r="E17" s="23"/>
    </row>
    <row r="18" spans="1:5" ht="19.95" customHeight="1">
      <c r="A18" s="23"/>
      <c r="B18" s="23"/>
      <c r="C18" s="23"/>
      <c r="D18" s="23"/>
      <c r="E18" s="23"/>
    </row>
    <row r="19" spans="1:5" ht="19.95" customHeight="1">
      <c r="A19" s="23"/>
      <c r="B19" s="23"/>
      <c r="C19" s="23"/>
      <c r="D19" s="23"/>
      <c r="E19" s="23"/>
    </row>
    <row r="20" spans="1:5" ht="19.95" customHeight="1">
      <c r="A20" s="23"/>
      <c r="B20" s="23"/>
      <c r="C20" s="23"/>
      <c r="D20" s="23"/>
      <c r="E20" s="23"/>
    </row>
  </sheetData>
  <mergeCells count="1">
    <mergeCell ref="A9:E9"/>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11.xml><?xml version="1.0" encoding="utf-8"?>
<worksheet xmlns="http://schemas.openxmlformats.org/spreadsheetml/2006/main" xmlns:r="http://schemas.openxmlformats.org/officeDocument/2006/relationships">
  <dimension ref="A1:C60"/>
  <sheetViews>
    <sheetView showGridLines="0" showZeros="0" workbookViewId="0">
      <selection activeCell="A2" sqref="A2:IV2"/>
    </sheetView>
  </sheetViews>
  <sheetFormatPr defaultColWidth="12.09765625" defaultRowHeight="15.6" customHeight="1"/>
  <cols>
    <col min="1" max="1" width="10.69921875" customWidth="1"/>
    <col min="2" max="2" width="59" customWidth="1"/>
    <col min="3" max="3" width="22.5" customWidth="1"/>
  </cols>
  <sheetData>
    <row r="1" spans="1:3" ht="40.5" customHeight="1">
      <c r="A1" s="98" t="s">
        <v>2218</v>
      </c>
      <c r="B1" s="98"/>
      <c r="C1" s="98"/>
    </row>
    <row r="2" spans="1:3" ht="21" customHeight="1">
      <c r="A2" s="15"/>
      <c r="B2" s="15"/>
      <c r="C2" s="15"/>
    </row>
    <row r="3" spans="1:3" ht="17.100000000000001" customHeight="1">
      <c r="A3" s="31"/>
      <c r="B3" s="31"/>
      <c r="C3" s="32" t="s">
        <v>21</v>
      </c>
    </row>
    <row r="4" spans="1:3" ht="17.100000000000001" customHeight="1">
      <c r="A4" s="16" t="s">
        <v>22</v>
      </c>
      <c r="B4" s="16" t="s">
        <v>23</v>
      </c>
      <c r="C4" s="16" t="s">
        <v>24</v>
      </c>
    </row>
    <row r="5" spans="1:3" ht="17.100000000000001" customHeight="1">
      <c r="A5" s="33"/>
      <c r="B5" s="16" t="s">
        <v>2219</v>
      </c>
      <c r="C5" s="19">
        <f>SUM(C6,C57)</f>
        <v>67190</v>
      </c>
    </row>
    <row r="6" spans="1:3" ht="17.100000000000001" customHeight="1">
      <c r="A6" s="24">
        <v>10301</v>
      </c>
      <c r="B6" s="18" t="s">
        <v>2220</v>
      </c>
      <c r="C6" s="19">
        <f>SUM(C7,C10:C18,C24:C25,C28:C31,C34:C36,C40:C44,C47:C48,C56)</f>
        <v>67190</v>
      </c>
    </row>
    <row r="7" spans="1:3" ht="17.100000000000001" customHeight="1">
      <c r="A7" s="24">
        <v>1030102</v>
      </c>
      <c r="B7" s="18" t="s">
        <v>2221</v>
      </c>
      <c r="C7" s="19">
        <f>SUM(C8:C9)</f>
        <v>0</v>
      </c>
    </row>
    <row r="8" spans="1:3" ht="17.100000000000001" customHeight="1">
      <c r="A8" s="24">
        <v>103010201</v>
      </c>
      <c r="B8" s="21" t="s">
        <v>2222</v>
      </c>
      <c r="C8" s="25">
        <v>0</v>
      </c>
    </row>
    <row r="9" spans="1:3" ht="17.100000000000001" customHeight="1">
      <c r="A9" s="24">
        <v>103010202</v>
      </c>
      <c r="B9" s="21" t="s">
        <v>2223</v>
      </c>
      <c r="C9" s="25">
        <v>0</v>
      </c>
    </row>
    <row r="10" spans="1:3" ht="17.100000000000001" customHeight="1">
      <c r="A10" s="24">
        <v>1030106</v>
      </c>
      <c r="B10" s="18" t="s">
        <v>2224</v>
      </c>
      <c r="C10" s="25">
        <v>0</v>
      </c>
    </row>
    <row r="11" spans="1:3" ht="17.100000000000001" customHeight="1">
      <c r="A11" s="24">
        <v>1030110</v>
      </c>
      <c r="B11" s="18" t="s">
        <v>2225</v>
      </c>
      <c r="C11" s="25">
        <v>0</v>
      </c>
    </row>
    <row r="12" spans="1:3" ht="17.100000000000001" customHeight="1">
      <c r="A12" s="24">
        <v>1030112</v>
      </c>
      <c r="B12" s="18" t="s">
        <v>2226</v>
      </c>
      <c r="C12" s="25">
        <v>0</v>
      </c>
    </row>
    <row r="13" spans="1:3" ht="17.100000000000001" customHeight="1">
      <c r="A13" s="24">
        <v>1030115</v>
      </c>
      <c r="B13" s="18" t="s">
        <v>2227</v>
      </c>
      <c r="C13" s="25">
        <v>0</v>
      </c>
    </row>
    <row r="14" spans="1:3" ht="17.100000000000001" customHeight="1">
      <c r="A14" s="24">
        <v>1030121</v>
      </c>
      <c r="B14" s="18" t="s">
        <v>2228</v>
      </c>
      <c r="C14" s="25">
        <v>0</v>
      </c>
    </row>
    <row r="15" spans="1:3" ht="17.100000000000001" customHeight="1">
      <c r="A15" s="24">
        <v>1030129</v>
      </c>
      <c r="B15" s="18" t="s">
        <v>2229</v>
      </c>
      <c r="C15" s="25">
        <v>0</v>
      </c>
    </row>
    <row r="16" spans="1:3" ht="17.100000000000001" customHeight="1">
      <c r="A16" s="24">
        <v>1030146</v>
      </c>
      <c r="B16" s="18" t="s">
        <v>2230</v>
      </c>
      <c r="C16" s="25">
        <v>1384</v>
      </c>
    </row>
    <row r="17" spans="1:3" ht="17.100000000000001" customHeight="1">
      <c r="A17" s="24">
        <v>1030147</v>
      </c>
      <c r="B17" s="18" t="s">
        <v>2231</v>
      </c>
      <c r="C17" s="25">
        <v>861</v>
      </c>
    </row>
    <row r="18" spans="1:3" ht="17.100000000000001" customHeight="1">
      <c r="A18" s="24">
        <v>1030148</v>
      </c>
      <c r="B18" s="18" t="s">
        <v>2232</v>
      </c>
      <c r="C18" s="19">
        <f>SUM(C19:C23)</f>
        <v>63340</v>
      </c>
    </row>
    <row r="19" spans="1:3" ht="17.100000000000001" customHeight="1">
      <c r="A19" s="24">
        <v>103014801</v>
      </c>
      <c r="B19" s="21" t="s">
        <v>2233</v>
      </c>
      <c r="C19" s="25">
        <v>51588</v>
      </c>
    </row>
    <row r="20" spans="1:3" ht="17.100000000000001" customHeight="1">
      <c r="A20" s="24">
        <v>103014802</v>
      </c>
      <c r="B20" s="21" t="s">
        <v>2234</v>
      </c>
      <c r="C20" s="25">
        <v>63</v>
      </c>
    </row>
    <row r="21" spans="1:3" ht="17.100000000000001" customHeight="1">
      <c r="A21" s="24">
        <v>103014803</v>
      </c>
      <c r="B21" s="21" t="s">
        <v>2235</v>
      </c>
      <c r="C21" s="25">
        <v>946</v>
      </c>
    </row>
    <row r="22" spans="1:3" ht="17.100000000000001" customHeight="1">
      <c r="A22" s="24">
        <v>103014898</v>
      </c>
      <c r="B22" s="21" t="s">
        <v>2236</v>
      </c>
      <c r="C22" s="25">
        <v>-2246</v>
      </c>
    </row>
    <row r="23" spans="1:3" ht="17.100000000000001" customHeight="1">
      <c r="A23" s="24">
        <v>103014899</v>
      </c>
      <c r="B23" s="21" t="s">
        <v>2237</v>
      </c>
      <c r="C23" s="25">
        <v>12989</v>
      </c>
    </row>
    <row r="24" spans="1:3" ht="17.100000000000001" customHeight="1">
      <c r="A24" s="24">
        <v>1030149</v>
      </c>
      <c r="B24" s="18" t="s">
        <v>2238</v>
      </c>
      <c r="C24" s="25">
        <v>0</v>
      </c>
    </row>
    <row r="25" spans="1:3" ht="17.100000000000001" customHeight="1">
      <c r="A25" s="24">
        <v>1030150</v>
      </c>
      <c r="B25" s="18" t="s">
        <v>2239</v>
      </c>
      <c r="C25" s="19">
        <f>SUM(C26:C27)</f>
        <v>0</v>
      </c>
    </row>
    <row r="26" spans="1:3" ht="17.100000000000001" customHeight="1">
      <c r="A26" s="24">
        <v>103015001</v>
      </c>
      <c r="B26" s="21" t="s">
        <v>2240</v>
      </c>
      <c r="C26" s="25">
        <v>0</v>
      </c>
    </row>
    <row r="27" spans="1:3" ht="17.100000000000001" customHeight="1">
      <c r="A27" s="24">
        <v>103015002</v>
      </c>
      <c r="B27" s="21" t="s">
        <v>2241</v>
      </c>
      <c r="C27" s="25">
        <v>0</v>
      </c>
    </row>
    <row r="28" spans="1:3" ht="17.100000000000001" customHeight="1">
      <c r="A28" s="24">
        <v>1030152</v>
      </c>
      <c r="B28" s="18" t="s">
        <v>2242</v>
      </c>
      <c r="C28" s="25">
        <v>0</v>
      </c>
    </row>
    <row r="29" spans="1:3" ht="17.100000000000001" customHeight="1">
      <c r="A29" s="24">
        <v>1030153</v>
      </c>
      <c r="B29" s="18" t="s">
        <v>2243</v>
      </c>
      <c r="C29" s="25">
        <v>0</v>
      </c>
    </row>
    <row r="30" spans="1:3" ht="17.100000000000001" customHeight="1">
      <c r="A30" s="24">
        <v>1030154</v>
      </c>
      <c r="B30" s="18" t="s">
        <v>2244</v>
      </c>
      <c r="C30" s="25">
        <v>0</v>
      </c>
    </row>
    <row r="31" spans="1:3" ht="17.100000000000001" customHeight="1">
      <c r="A31" s="24">
        <v>1030155</v>
      </c>
      <c r="B31" s="18" t="s">
        <v>2245</v>
      </c>
      <c r="C31" s="19">
        <f>SUM(C32:C33)</f>
        <v>0</v>
      </c>
    </row>
    <row r="32" spans="1:3" ht="17.100000000000001" customHeight="1">
      <c r="A32" s="24">
        <v>103015501</v>
      </c>
      <c r="B32" s="21" t="s">
        <v>2246</v>
      </c>
      <c r="C32" s="25">
        <v>0</v>
      </c>
    </row>
    <row r="33" spans="1:3" ht="17.100000000000001" customHeight="1">
      <c r="A33" s="24">
        <v>103015502</v>
      </c>
      <c r="B33" s="21" t="s">
        <v>2247</v>
      </c>
      <c r="C33" s="25">
        <v>0</v>
      </c>
    </row>
    <row r="34" spans="1:3" ht="17.100000000000001" customHeight="1">
      <c r="A34" s="24">
        <v>1030156</v>
      </c>
      <c r="B34" s="18" t="s">
        <v>2248</v>
      </c>
      <c r="C34" s="25">
        <v>1442</v>
      </c>
    </row>
    <row r="35" spans="1:3" ht="17.100000000000001" customHeight="1">
      <c r="A35" s="24">
        <v>1030157</v>
      </c>
      <c r="B35" s="18" t="s">
        <v>2249</v>
      </c>
      <c r="C35" s="25">
        <v>0</v>
      </c>
    </row>
    <row r="36" spans="1:3" ht="17.100000000000001" customHeight="1">
      <c r="A36" s="24">
        <v>1030158</v>
      </c>
      <c r="B36" s="18" t="s">
        <v>2250</v>
      </c>
      <c r="C36" s="19">
        <f>SUM(C37:C39)</f>
        <v>0</v>
      </c>
    </row>
    <row r="37" spans="1:3" ht="17.100000000000001" customHeight="1">
      <c r="A37" s="24">
        <v>103015801</v>
      </c>
      <c r="B37" s="21" t="s">
        <v>2251</v>
      </c>
      <c r="C37" s="25">
        <v>0</v>
      </c>
    </row>
    <row r="38" spans="1:3" ht="17.100000000000001" customHeight="1">
      <c r="A38" s="24">
        <v>103015802</v>
      </c>
      <c r="B38" s="21" t="s">
        <v>2252</v>
      </c>
      <c r="C38" s="25">
        <v>0</v>
      </c>
    </row>
    <row r="39" spans="1:3" ht="17.100000000000001" customHeight="1">
      <c r="A39" s="24">
        <v>103015803</v>
      </c>
      <c r="B39" s="21" t="s">
        <v>2253</v>
      </c>
      <c r="C39" s="25">
        <v>0</v>
      </c>
    </row>
    <row r="40" spans="1:3" ht="17.100000000000001" customHeight="1">
      <c r="A40" s="24">
        <v>1030159</v>
      </c>
      <c r="B40" s="18" t="s">
        <v>2254</v>
      </c>
      <c r="C40" s="25">
        <v>0</v>
      </c>
    </row>
    <row r="41" spans="1:3" ht="17.100000000000001" customHeight="1">
      <c r="A41" s="24">
        <v>1030166</v>
      </c>
      <c r="B41" s="18" t="s">
        <v>2255</v>
      </c>
      <c r="C41" s="25">
        <v>0</v>
      </c>
    </row>
    <row r="42" spans="1:3" ht="17.100000000000001" customHeight="1">
      <c r="A42" s="24">
        <v>1030168</v>
      </c>
      <c r="B42" s="18" t="s">
        <v>2256</v>
      </c>
      <c r="C42" s="25">
        <v>0</v>
      </c>
    </row>
    <row r="43" spans="1:3" ht="17.100000000000001" customHeight="1">
      <c r="A43" s="24">
        <v>1030171</v>
      </c>
      <c r="B43" s="18" t="s">
        <v>2257</v>
      </c>
      <c r="C43" s="25">
        <v>0</v>
      </c>
    </row>
    <row r="44" spans="1:3" ht="17.100000000000001" customHeight="1">
      <c r="A44" s="24">
        <v>1030175</v>
      </c>
      <c r="B44" s="18" t="s">
        <v>2258</v>
      </c>
      <c r="C44" s="19">
        <f>SUM(C45:C46)</f>
        <v>0</v>
      </c>
    </row>
    <row r="45" spans="1:3" ht="17.100000000000001" customHeight="1">
      <c r="A45" s="24">
        <v>103017501</v>
      </c>
      <c r="B45" s="21" t="s">
        <v>2259</v>
      </c>
      <c r="C45" s="25">
        <v>0</v>
      </c>
    </row>
    <row r="46" spans="1:3" ht="17.100000000000001" customHeight="1">
      <c r="A46" s="24">
        <v>103017502</v>
      </c>
      <c r="B46" s="21" t="s">
        <v>2260</v>
      </c>
      <c r="C46" s="25">
        <v>0</v>
      </c>
    </row>
    <row r="47" spans="1:3" ht="17.100000000000001" customHeight="1">
      <c r="A47" s="24">
        <v>1030178</v>
      </c>
      <c r="B47" s="18" t="s">
        <v>2261</v>
      </c>
      <c r="C47" s="25">
        <v>163</v>
      </c>
    </row>
    <row r="48" spans="1:3" ht="17.100000000000001" customHeight="1">
      <c r="A48" s="24">
        <v>1030180</v>
      </c>
      <c r="B48" s="18" t="s">
        <v>2262</v>
      </c>
      <c r="C48" s="19">
        <f>SUM(C49:C55)</f>
        <v>0</v>
      </c>
    </row>
    <row r="49" spans="1:3" ht="17.100000000000001" customHeight="1">
      <c r="A49" s="24">
        <v>103018001</v>
      </c>
      <c r="B49" s="21" t="s">
        <v>2263</v>
      </c>
      <c r="C49" s="25">
        <v>0</v>
      </c>
    </row>
    <row r="50" spans="1:3" ht="17.100000000000001" customHeight="1">
      <c r="A50" s="24">
        <v>103018002</v>
      </c>
      <c r="B50" s="21" t="s">
        <v>2264</v>
      </c>
      <c r="C50" s="25">
        <v>0</v>
      </c>
    </row>
    <row r="51" spans="1:3" ht="17.100000000000001" customHeight="1">
      <c r="A51" s="24">
        <v>103018003</v>
      </c>
      <c r="B51" s="21" t="s">
        <v>2265</v>
      </c>
      <c r="C51" s="25">
        <v>0</v>
      </c>
    </row>
    <row r="52" spans="1:3" ht="17.100000000000001" customHeight="1">
      <c r="A52" s="24">
        <v>103018004</v>
      </c>
      <c r="B52" s="21" t="s">
        <v>2266</v>
      </c>
      <c r="C52" s="25">
        <v>0</v>
      </c>
    </row>
    <row r="53" spans="1:3" ht="17.100000000000001" customHeight="1">
      <c r="A53" s="24">
        <v>103018005</v>
      </c>
      <c r="B53" s="21" t="s">
        <v>2267</v>
      </c>
      <c r="C53" s="25">
        <v>0</v>
      </c>
    </row>
    <row r="54" spans="1:3" ht="17.100000000000001" customHeight="1">
      <c r="A54" s="24">
        <v>103018006</v>
      </c>
      <c r="B54" s="21" t="s">
        <v>2268</v>
      </c>
      <c r="C54" s="25">
        <v>0</v>
      </c>
    </row>
    <row r="55" spans="1:3" ht="17.100000000000001" customHeight="1">
      <c r="A55" s="24">
        <v>103018007</v>
      </c>
      <c r="B55" s="21" t="s">
        <v>2269</v>
      </c>
      <c r="C55" s="25">
        <v>0</v>
      </c>
    </row>
    <row r="56" spans="1:3" ht="17.100000000000001" customHeight="1">
      <c r="A56" s="24">
        <v>1030199</v>
      </c>
      <c r="B56" s="18" t="s">
        <v>2270</v>
      </c>
      <c r="C56" s="25">
        <v>0</v>
      </c>
    </row>
    <row r="57" spans="1:3" ht="17.100000000000001" customHeight="1">
      <c r="A57" s="24">
        <v>10310</v>
      </c>
      <c r="B57" s="18" t="s">
        <v>2271</v>
      </c>
      <c r="C57" s="19">
        <f>SUM(C58:C60)</f>
        <v>0</v>
      </c>
    </row>
    <row r="58" spans="1:3" ht="17.100000000000001" customHeight="1">
      <c r="A58" s="24">
        <v>1031001</v>
      </c>
      <c r="B58" s="18" t="s">
        <v>2272</v>
      </c>
      <c r="C58" s="25">
        <v>0</v>
      </c>
    </row>
    <row r="59" spans="1:3" ht="17.100000000000001" customHeight="1">
      <c r="A59" s="24">
        <v>1031002</v>
      </c>
      <c r="B59" s="18" t="s">
        <v>2273</v>
      </c>
      <c r="C59" s="25">
        <v>0</v>
      </c>
    </row>
    <row r="60" spans="1:3" ht="17.100000000000001" customHeight="1">
      <c r="A60" s="24">
        <v>1031098</v>
      </c>
      <c r="B60" s="18" t="s">
        <v>2274</v>
      </c>
      <c r="C60" s="25">
        <v>0</v>
      </c>
    </row>
  </sheetData>
  <mergeCells count="1">
    <mergeCell ref="A1:C1"/>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12.xml><?xml version="1.0" encoding="utf-8"?>
<worksheet xmlns="http://schemas.openxmlformats.org/spreadsheetml/2006/main" xmlns:r="http://schemas.openxmlformats.org/officeDocument/2006/relationships">
  <dimension ref="A1:C202"/>
  <sheetViews>
    <sheetView showGridLines="0" showZeros="0" workbookViewId="0">
      <selection activeCell="A2" sqref="A2:IV2"/>
    </sheetView>
  </sheetViews>
  <sheetFormatPr defaultColWidth="12.09765625" defaultRowHeight="15.6" customHeight="1"/>
  <cols>
    <col min="1" max="1" width="9.5" customWidth="1"/>
    <col min="2" max="2" width="59" customWidth="1"/>
    <col min="3" max="3" width="22.5" customWidth="1"/>
  </cols>
  <sheetData>
    <row r="1" spans="1:3" ht="44.25" customHeight="1">
      <c r="A1" s="98" t="s">
        <v>2275</v>
      </c>
      <c r="B1" s="98"/>
      <c r="C1" s="98"/>
    </row>
    <row r="2" spans="1:3" ht="18.600000000000001" customHeight="1">
      <c r="A2" s="15"/>
      <c r="B2" s="15"/>
      <c r="C2" s="15"/>
    </row>
    <row r="3" spans="1:3" ht="17.100000000000001" customHeight="1">
      <c r="A3" s="31"/>
      <c r="B3" s="31"/>
      <c r="C3" s="32" t="s">
        <v>21</v>
      </c>
    </row>
    <row r="4" spans="1:3" ht="17.100000000000001" customHeight="1">
      <c r="A4" s="16" t="s">
        <v>22</v>
      </c>
      <c r="B4" s="16" t="s">
        <v>23</v>
      </c>
      <c r="C4" s="16" t="s">
        <v>24</v>
      </c>
    </row>
    <row r="5" spans="1:3" ht="17.100000000000001" customHeight="1">
      <c r="A5" s="33"/>
      <c r="B5" s="16" t="s">
        <v>2276</v>
      </c>
      <c r="C5" s="19">
        <f>SUM(C6,C14,C20,C29,C40,C69,C85,C126,C131,C138,C142,C165,C184)</f>
        <v>64897</v>
      </c>
    </row>
    <row r="6" spans="1:3" ht="17.100000000000001" customHeight="1">
      <c r="A6" s="24">
        <v>206</v>
      </c>
      <c r="B6" s="18" t="s">
        <v>1087</v>
      </c>
      <c r="C6" s="19">
        <f>SUM(C7)</f>
        <v>0</v>
      </c>
    </row>
    <row r="7" spans="1:3" ht="17.100000000000001" customHeight="1">
      <c r="A7" s="24">
        <v>20610</v>
      </c>
      <c r="B7" s="18" t="s">
        <v>2277</v>
      </c>
      <c r="C7" s="19">
        <f>SUM(C8:C13)</f>
        <v>0</v>
      </c>
    </row>
    <row r="8" spans="1:3" ht="17.100000000000001" customHeight="1">
      <c r="A8" s="24">
        <v>2061001</v>
      </c>
      <c r="B8" s="21" t="s">
        <v>2278</v>
      </c>
      <c r="C8" s="25">
        <v>0</v>
      </c>
    </row>
    <row r="9" spans="1:3" ht="17.100000000000001" customHeight="1">
      <c r="A9" s="24">
        <v>2061002</v>
      </c>
      <c r="B9" s="21" t="s">
        <v>2279</v>
      </c>
      <c r="C9" s="25">
        <v>0</v>
      </c>
    </row>
    <row r="10" spans="1:3" ht="17.100000000000001" customHeight="1">
      <c r="A10" s="24">
        <v>2061003</v>
      </c>
      <c r="B10" s="21" t="s">
        <v>2280</v>
      </c>
      <c r="C10" s="25">
        <v>0</v>
      </c>
    </row>
    <row r="11" spans="1:3" ht="17.100000000000001" customHeight="1">
      <c r="A11" s="24">
        <v>2061004</v>
      </c>
      <c r="B11" s="21" t="s">
        <v>2281</v>
      </c>
      <c r="C11" s="25">
        <v>0</v>
      </c>
    </row>
    <row r="12" spans="1:3" ht="17.100000000000001" customHeight="1">
      <c r="A12" s="24">
        <v>2061005</v>
      </c>
      <c r="B12" s="21" t="s">
        <v>2282</v>
      </c>
      <c r="C12" s="25">
        <v>0</v>
      </c>
    </row>
    <row r="13" spans="1:3" ht="17.100000000000001" customHeight="1">
      <c r="A13" s="24">
        <v>2061099</v>
      </c>
      <c r="B13" s="21" t="s">
        <v>2283</v>
      </c>
      <c r="C13" s="25">
        <v>0</v>
      </c>
    </row>
    <row r="14" spans="1:3" ht="17.100000000000001" customHeight="1">
      <c r="A14" s="24">
        <v>207</v>
      </c>
      <c r="B14" s="18" t="s">
        <v>1136</v>
      </c>
      <c r="C14" s="19">
        <f>C15</f>
        <v>185</v>
      </c>
    </row>
    <row r="15" spans="1:3" ht="17.100000000000001" customHeight="1">
      <c r="A15" s="24">
        <v>20707</v>
      </c>
      <c r="B15" s="18" t="s">
        <v>2284</v>
      </c>
      <c r="C15" s="19">
        <f>SUM(C16:C19)</f>
        <v>185</v>
      </c>
    </row>
    <row r="16" spans="1:3" ht="17.100000000000001" customHeight="1">
      <c r="A16" s="24">
        <v>2070701</v>
      </c>
      <c r="B16" s="21" t="s">
        <v>2285</v>
      </c>
      <c r="C16" s="25">
        <v>0</v>
      </c>
    </row>
    <row r="17" spans="1:3" ht="17.100000000000001" customHeight="1">
      <c r="A17" s="24">
        <v>2070702</v>
      </c>
      <c r="B17" s="21" t="s">
        <v>2286</v>
      </c>
      <c r="C17" s="25">
        <v>0</v>
      </c>
    </row>
    <row r="18" spans="1:3" ht="17.100000000000001" customHeight="1">
      <c r="A18" s="24">
        <v>2070703</v>
      </c>
      <c r="B18" s="21" t="s">
        <v>2287</v>
      </c>
      <c r="C18" s="25">
        <v>0</v>
      </c>
    </row>
    <row r="19" spans="1:3" ht="17.100000000000001" customHeight="1">
      <c r="A19" s="24">
        <v>2070799</v>
      </c>
      <c r="B19" s="21" t="s">
        <v>2288</v>
      </c>
      <c r="C19" s="25">
        <v>185</v>
      </c>
    </row>
    <row r="20" spans="1:3" ht="17.100000000000001" customHeight="1">
      <c r="A20" s="24">
        <v>208</v>
      </c>
      <c r="B20" s="18" t="s">
        <v>1173</v>
      </c>
      <c r="C20" s="19">
        <f>C21+C25</f>
        <v>5</v>
      </c>
    </row>
    <row r="21" spans="1:3" ht="17.100000000000001" customHeight="1">
      <c r="A21" s="24">
        <v>20822</v>
      </c>
      <c r="B21" s="18" t="s">
        <v>2289</v>
      </c>
      <c r="C21" s="19">
        <f>SUM(C22:C24)</f>
        <v>5</v>
      </c>
    </row>
    <row r="22" spans="1:3" ht="17.100000000000001" customHeight="1">
      <c r="A22" s="24">
        <v>2082201</v>
      </c>
      <c r="B22" s="21" t="s">
        <v>2290</v>
      </c>
      <c r="C22" s="25">
        <v>5</v>
      </c>
    </row>
    <row r="23" spans="1:3" ht="17.100000000000001" customHeight="1">
      <c r="A23" s="24">
        <v>2082202</v>
      </c>
      <c r="B23" s="21" t="s">
        <v>2291</v>
      </c>
      <c r="C23" s="25">
        <v>0</v>
      </c>
    </row>
    <row r="24" spans="1:3" ht="17.100000000000001" customHeight="1">
      <c r="A24" s="24">
        <v>2082299</v>
      </c>
      <c r="B24" s="21" t="s">
        <v>2292</v>
      </c>
      <c r="C24" s="25">
        <v>0</v>
      </c>
    </row>
    <row r="25" spans="1:3" ht="17.100000000000001" customHeight="1">
      <c r="A25" s="24">
        <v>20823</v>
      </c>
      <c r="B25" s="18" t="s">
        <v>2293</v>
      </c>
      <c r="C25" s="19">
        <f>SUM(C26:C28)</f>
        <v>0</v>
      </c>
    </row>
    <row r="26" spans="1:3" ht="17.100000000000001" customHeight="1">
      <c r="A26" s="24">
        <v>2082301</v>
      </c>
      <c r="B26" s="21" t="s">
        <v>2290</v>
      </c>
      <c r="C26" s="25">
        <v>0</v>
      </c>
    </row>
    <row r="27" spans="1:3" ht="17.100000000000001" customHeight="1">
      <c r="A27" s="24">
        <v>2082302</v>
      </c>
      <c r="B27" s="21" t="s">
        <v>2291</v>
      </c>
      <c r="C27" s="25">
        <v>0</v>
      </c>
    </row>
    <row r="28" spans="1:3" ht="17.100000000000001" customHeight="1">
      <c r="A28" s="24">
        <v>2082399</v>
      </c>
      <c r="B28" s="21" t="s">
        <v>2294</v>
      </c>
      <c r="C28" s="25">
        <v>0</v>
      </c>
    </row>
    <row r="29" spans="1:3" ht="17.100000000000001" customHeight="1">
      <c r="A29" s="24">
        <v>211</v>
      </c>
      <c r="B29" s="18" t="s">
        <v>1342</v>
      </c>
      <c r="C29" s="19">
        <f>SUM(C30,C35)</f>
        <v>0</v>
      </c>
    </row>
    <row r="30" spans="1:3" ht="17.100000000000001" customHeight="1">
      <c r="A30" s="24">
        <v>21160</v>
      </c>
      <c r="B30" s="18" t="s">
        <v>2295</v>
      </c>
      <c r="C30" s="19">
        <f>SUM(C31:C34)</f>
        <v>0</v>
      </c>
    </row>
    <row r="31" spans="1:3" ht="17.100000000000001" customHeight="1">
      <c r="A31" s="24">
        <v>2116001</v>
      </c>
      <c r="B31" s="21" t="s">
        <v>2296</v>
      </c>
      <c r="C31" s="25">
        <v>0</v>
      </c>
    </row>
    <row r="32" spans="1:3" ht="17.100000000000001" customHeight="1">
      <c r="A32" s="24">
        <v>2116002</v>
      </c>
      <c r="B32" s="21" t="s">
        <v>2297</v>
      </c>
      <c r="C32" s="25">
        <v>0</v>
      </c>
    </row>
    <row r="33" spans="1:3" ht="17.100000000000001" customHeight="1">
      <c r="A33" s="24">
        <v>2116003</v>
      </c>
      <c r="B33" s="21" t="s">
        <v>2298</v>
      </c>
      <c r="C33" s="25">
        <v>0</v>
      </c>
    </row>
    <row r="34" spans="1:3" ht="17.100000000000001" customHeight="1">
      <c r="A34" s="24">
        <v>2116099</v>
      </c>
      <c r="B34" s="21" t="s">
        <v>2299</v>
      </c>
      <c r="C34" s="25">
        <v>0</v>
      </c>
    </row>
    <row r="35" spans="1:3" ht="17.100000000000001" customHeight="1">
      <c r="A35" s="24">
        <v>21161</v>
      </c>
      <c r="B35" s="18" t="s">
        <v>2300</v>
      </c>
      <c r="C35" s="19">
        <f>SUM(C36:C39)</f>
        <v>0</v>
      </c>
    </row>
    <row r="36" spans="1:3" ht="17.100000000000001" customHeight="1">
      <c r="A36" s="24">
        <v>2116101</v>
      </c>
      <c r="B36" s="21" t="s">
        <v>2301</v>
      </c>
      <c r="C36" s="25">
        <v>0</v>
      </c>
    </row>
    <row r="37" spans="1:3" ht="17.100000000000001" customHeight="1">
      <c r="A37" s="24">
        <v>2116102</v>
      </c>
      <c r="B37" s="21" t="s">
        <v>2302</v>
      </c>
      <c r="C37" s="25">
        <v>0</v>
      </c>
    </row>
    <row r="38" spans="1:3" ht="17.100000000000001" customHeight="1">
      <c r="A38" s="24">
        <v>2116103</v>
      </c>
      <c r="B38" s="21" t="s">
        <v>2303</v>
      </c>
      <c r="C38" s="25">
        <v>0</v>
      </c>
    </row>
    <row r="39" spans="1:3" ht="17.100000000000001" customHeight="1">
      <c r="A39" s="24">
        <v>2116104</v>
      </c>
      <c r="B39" s="21" t="s">
        <v>2304</v>
      </c>
      <c r="C39" s="25">
        <v>0</v>
      </c>
    </row>
    <row r="40" spans="1:3" ht="17.100000000000001" customHeight="1">
      <c r="A40" s="24">
        <v>212</v>
      </c>
      <c r="B40" s="18" t="s">
        <v>1412</v>
      </c>
      <c r="C40" s="19">
        <f>SUM(C41,C54,C58:C59,C65)</f>
        <v>63225</v>
      </c>
    </row>
    <row r="41" spans="1:3" ht="17.100000000000001" customHeight="1">
      <c r="A41" s="24">
        <v>21208</v>
      </c>
      <c r="B41" s="18" t="s">
        <v>2305</v>
      </c>
      <c r="C41" s="19">
        <f>SUM(C42:C53)</f>
        <v>61632</v>
      </c>
    </row>
    <row r="42" spans="1:3" ht="17.100000000000001" customHeight="1">
      <c r="A42" s="24">
        <v>2120801</v>
      </c>
      <c r="B42" s="21" t="s">
        <v>2306</v>
      </c>
      <c r="C42" s="25">
        <v>40762</v>
      </c>
    </row>
    <row r="43" spans="1:3" ht="17.100000000000001" customHeight="1">
      <c r="A43" s="24">
        <v>2120802</v>
      </c>
      <c r="B43" s="21" t="s">
        <v>2307</v>
      </c>
      <c r="C43" s="25">
        <v>4332</v>
      </c>
    </row>
    <row r="44" spans="1:3" ht="17.100000000000001" customHeight="1">
      <c r="A44" s="24">
        <v>2120803</v>
      </c>
      <c r="B44" s="21" t="s">
        <v>2308</v>
      </c>
      <c r="C44" s="25">
        <v>774</v>
      </c>
    </row>
    <row r="45" spans="1:3" ht="17.100000000000001" customHeight="1">
      <c r="A45" s="24">
        <v>2120804</v>
      </c>
      <c r="B45" s="21" t="s">
        <v>2309</v>
      </c>
      <c r="C45" s="25">
        <v>0</v>
      </c>
    </row>
    <row r="46" spans="1:3" ht="17.100000000000001" customHeight="1">
      <c r="A46" s="24">
        <v>2120805</v>
      </c>
      <c r="B46" s="21" t="s">
        <v>2310</v>
      </c>
      <c r="C46" s="25">
        <v>661</v>
      </c>
    </row>
    <row r="47" spans="1:3" ht="17.100000000000001" customHeight="1">
      <c r="A47" s="24">
        <v>2120806</v>
      </c>
      <c r="B47" s="21" t="s">
        <v>2311</v>
      </c>
      <c r="C47" s="25">
        <v>90</v>
      </c>
    </row>
    <row r="48" spans="1:3" ht="17.100000000000001" customHeight="1">
      <c r="A48" s="24">
        <v>2120807</v>
      </c>
      <c r="B48" s="21" t="s">
        <v>2312</v>
      </c>
      <c r="C48" s="25">
        <v>0</v>
      </c>
    </row>
    <row r="49" spans="1:3" ht="17.100000000000001" customHeight="1">
      <c r="A49" s="24">
        <v>2120809</v>
      </c>
      <c r="B49" s="21" t="s">
        <v>2313</v>
      </c>
      <c r="C49" s="25">
        <v>91</v>
      </c>
    </row>
    <row r="50" spans="1:3" ht="17.100000000000001" customHeight="1">
      <c r="A50" s="24">
        <v>2120810</v>
      </c>
      <c r="B50" s="21" t="s">
        <v>2314</v>
      </c>
      <c r="C50" s="25">
        <v>1300</v>
      </c>
    </row>
    <row r="51" spans="1:3" ht="17.100000000000001" customHeight="1">
      <c r="A51" s="24">
        <v>2120811</v>
      </c>
      <c r="B51" s="21" t="s">
        <v>2315</v>
      </c>
      <c r="C51" s="25">
        <v>406</v>
      </c>
    </row>
    <row r="52" spans="1:3" ht="17.100000000000001" customHeight="1">
      <c r="A52" s="24">
        <v>2120813</v>
      </c>
      <c r="B52" s="21" t="s">
        <v>1770</v>
      </c>
      <c r="C52" s="25">
        <v>0</v>
      </c>
    </row>
    <row r="53" spans="1:3" ht="17.100000000000001" customHeight="1">
      <c r="A53" s="24">
        <v>2120899</v>
      </c>
      <c r="B53" s="21" t="s">
        <v>2316</v>
      </c>
      <c r="C53" s="25">
        <v>13216</v>
      </c>
    </row>
    <row r="54" spans="1:3" ht="17.100000000000001" customHeight="1">
      <c r="A54" s="24">
        <v>21210</v>
      </c>
      <c r="B54" s="18" t="s">
        <v>2317</v>
      </c>
      <c r="C54" s="19">
        <f>SUM(C55:C57)</f>
        <v>1137</v>
      </c>
    </row>
    <row r="55" spans="1:3" ht="17.100000000000001" customHeight="1">
      <c r="A55" s="24">
        <v>2121001</v>
      </c>
      <c r="B55" s="21" t="s">
        <v>2306</v>
      </c>
      <c r="C55" s="25">
        <v>1137</v>
      </c>
    </row>
    <row r="56" spans="1:3" ht="17.100000000000001" customHeight="1">
      <c r="A56" s="24">
        <v>2121002</v>
      </c>
      <c r="B56" s="21" t="s">
        <v>2307</v>
      </c>
      <c r="C56" s="25">
        <v>0</v>
      </c>
    </row>
    <row r="57" spans="1:3" ht="17.100000000000001" customHeight="1">
      <c r="A57" s="24">
        <v>2121099</v>
      </c>
      <c r="B57" s="21" t="s">
        <v>2318</v>
      </c>
      <c r="C57" s="25">
        <v>0</v>
      </c>
    </row>
    <row r="58" spans="1:3" ht="17.100000000000001" customHeight="1">
      <c r="A58" s="24">
        <v>21211</v>
      </c>
      <c r="B58" s="18" t="s">
        <v>2319</v>
      </c>
      <c r="C58" s="25">
        <v>97</v>
      </c>
    </row>
    <row r="59" spans="1:3" ht="17.100000000000001" customHeight="1">
      <c r="A59" s="24">
        <v>21213</v>
      </c>
      <c r="B59" s="18" t="s">
        <v>2320</v>
      </c>
      <c r="C59" s="19">
        <f>SUM(C60:C64)</f>
        <v>359</v>
      </c>
    </row>
    <row r="60" spans="1:3" ht="17.100000000000001" customHeight="1">
      <c r="A60" s="24">
        <v>2121301</v>
      </c>
      <c r="B60" s="21" t="s">
        <v>2321</v>
      </c>
      <c r="C60" s="25">
        <v>351</v>
      </c>
    </row>
    <row r="61" spans="1:3" ht="17.100000000000001" customHeight="1">
      <c r="A61" s="24">
        <v>2121302</v>
      </c>
      <c r="B61" s="21" t="s">
        <v>2322</v>
      </c>
      <c r="C61" s="25">
        <v>0</v>
      </c>
    </row>
    <row r="62" spans="1:3" ht="17.100000000000001" customHeight="1">
      <c r="A62" s="24">
        <v>2121303</v>
      </c>
      <c r="B62" s="21" t="s">
        <v>2323</v>
      </c>
      <c r="C62" s="25">
        <v>0</v>
      </c>
    </row>
    <row r="63" spans="1:3" ht="17.100000000000001" customHeight="1">
      <c r="A63" s="24">
        <v>2121304</v>
      </c>
      <c r="B63" s="21" t="s">
        <v>2324</v>
      </c>
      <c r="C63" s="25">
        <v>0</v>
      </c>
    </row>
    <row r="64" spans="1:3" ht="17.100000000000001" customHeight="1">
      <c r="A64" s="24">
        <v>2121399</v>
      </c>
      <c r="B64" s="21" t="s">
        <v>2325</v>
      </c>
      <c r="C64" s="25">
        <v>8</v>
      </c>
    </row>
    <row r="65" spans="1:3" ht="17.100000000000001" customHeight="1">
      <c r="A65" s="24">
        <v>21214</v>
      </c>
      <c r="B65" s="18" t="s">
        <v>2326</v>
      </c>
      <c r="C65" s="19">
        <f>SUM(C66:C68)</f>
        <v>0</v>
      </c>
    </row>
    <row r="66" spans="1:3" ht="17.100000000000001" customHeight="1">
      <c r="A66" s="24">
        <v>2121401</v>
      </c>
      <c r="B66" s="21" t="s">
        <v>2327</v>
      </c>
      <c r="C66" s="25">
        <v>0</v>
      </c>
    </row>
    <row r="67" spans="1:3" ht="17.100000000000001" customHeight="1">
      <c r="A67" s="24">
        <v>2121402</v>
      </c>
      <c r="B67" s="21" t="s">
        <v>2328</v>
      </c>
      <c r="C67" s="25">
        <v>0</v>
      </c>
    </row>
    <row r="68" spans="1:3" ht="17.100000000000001" customHeight="1">
      <c r="A68" s="24">
        <v>2121499</v>
      </c>
      <c r="B68" s="21" t="s">
        <v>2329</v>
      </c>
      <c r="C68" s="25">
        <v>0</v>
      </c>
    </row>
    <row r="69" spans="1:3" ht="17.100000000000001" customHeight="1">
      <c r="A69" s="24">
        <v>213</v>
      </c>
      <c r="B69" s="18" t="s">
        <v>1433</v>
      </c>
      <c r="C69" s="19">
        <f>SUM(C70,C75,C80)</f>
        <v>0</v>
      </c>
    </row>
    <row r="70" spans="1:3" ht="16.5" customHeight="1">
      <c r="A70" s="24">
        <v>21366</v>
      </c>
      <c r="B70" s="18" t="s">
        <v>2330</v>
      </c>
      <c r="C70" s="19">
        <f>SUM(C71:C74)</f>
        <v>0</v>
      </c>
    </row>
    <row r="71" spans="1:3" ht="17.100000000000001" customHeight="1">
      <c r="A71" s="24">
        <v>2136601</v>
      </c>
      <c r="B71" s="21" t="s">
        <v>2291</v>
      </c>
      <c r="C71" s="25">
        <v>0</v>
      </c>
    </row>
    <row r="72" spans="1:3" ht="17.100000000000001" customHeight="1">
      <c r="A72" s="24">
        <v>2136602</v>
      </c>
      <c r="B72" s="21" t="s">
        <v>2331</v>
      </c>
      <c r="C72" s="25">
        <v>0</v>
      </c>
    </row>
    <row r="73" spans="1:3" ht="17.100000000000001" customHeight="1">
      <c r="A73" s="24">
        <v>2136603</v>
      </c>
      <c r="B73" s="21" t="s">
        <v>2332</v>
      </c>
      <c r="C73" s="25">
        <v>0</v>
      </c>
    </row>
    <row r="74" spans="1:3" ht="17.100000000000001" customHeight="1">
      <c r="A74" s="24">
        <v>2136699</v>
      </c>
      <c r="B74" s="21" t="s">
        <v>2333</v>
      </c>
      <c r="C74" s="25">
        <v>0</v>
      </c>
    </row>
    <row r="75" spans="1:3" ht="17.100000000000001" customHeight="1">
      <c r="A75" s="24">
        <v>21367</v>
      </c>
      <c r="B75" s="18" t="s">
        <v>2334</v>
      </c>
      <c r="C75" s="19">
        <f>SUM(C76:C79)</f>
        <v>0</v>
      </c>
    </row>
    <row r="76" spans="1:3" ht="17.100000000000001" customHeight="1">
      <c r="A76" s="24">
        <v>2136701</v>
      </c>
      <c r="B76" s="21" t="s">
        <v>2291</v>
      </c>
      <c r="C76" s="25">
        <v>0</v>
      </c>
    </row>
    <row r="77" spans="1:3" ht="17.100000000000001" customHeight="1">
      <c r="A77" s="24">
        <v>2136702</v>
      </c>
      <c r="B77" s="21" t="s">
        <v>2331</v>
      </c>
      <c r="C77" s="25">
        <v>0</v>
      </c>
    </row>
    <row r="78" spans="1:3" ht="17.100000000000001" customHeight="1">
      <c r="A78" s="24">
        <v>2136703</v>
      </c>
      <c r="B78" s="21" t="s">
        <v>2335</v>
      </c>
      <c r="C78" s="25">
        <v>0</v>
      </c>
    </row>
    <row r="79" spans="1:3" ht="17.100000000000001" customHeight="1">
      <c r="A79" s="24">
        <v>2136799</v>
      </c>
      <c r="B79" s="21" t="s">
        <v>2336</v>
      </c>
      <c r="C79" s="25">
        <v>0</v>
      </c>
    </row>
    <row r="80" spans="1:3" ht="17.100000000000001" customHeight="1">
      <c r="A80" s="24">
        <v>21369</v>
      </c>
      <c r="B80" s="18" t="s">
        <v>2337</v>
      </c>
      <c r="C80" s="19">
        <f>SUM(C81:C84)</f>
        <v>0</v>
      </c>
    </row>
    <row r="81" spans="1:3" ht="17.100000000000001" customHeight="1">
      <c r="A81" s="24">
        <v>2136901</v>
      </c>
      <c r="B81" s="21" t="s">
        <v>1504</v>
      </c>
      <c r="C81" s="25">
        <v>0</v>
      </c>
    </row>
    <row r="82" spans="1:3" ht="17.100000000000001" customHeight="1">
      <c r="A82" s="24">
        <v>2136902</v>
      </c>
      <c r="B82" s="21" t="s">
        <v>2338</v>
      </c>
      <c r="C82" s="25">
        <v>0</v>
      </c>
    </row>
    <row r="83" spans="1:3" ht="17.100000000000001" customHeight="1">
      <c r="A83" s="24">
        <v>2136903</v>
      </c>
      <c r="B83" s="21" t="s">
        <v>2339</v>
      </c>
      <c r="C83" s="25">
        <v>0</v>
      </c>
    </row>
    <row r="84" spans="1:3" ht="17.100000000000001" customHeight="1">
      <c r="A84" s="24">
        <v>2136999</v>
      </c>
      <c r="B84" s="21" t="s">
        <v>2340</v>
      </c>
      <c r="C84" s="25">
        <v>0</v>
      </c>
    </row>
    <row r="85" spans="1:3" ht="17.100000000000001" customHeight="1">
      <c r="A85" s="24">
        <v>214</v>
      </c>
      <c r="B85" s="18" t="s">
        <v>1545</v>
      </c>
      <c r="C85" s="19">
        <f>SUM(C86,C91,C96,C101,C110,C117)</f>
        <v>0</v>
      </c>
    </row>
    <row r="86" spans="1:3" ht="17.100000000000001" customHeight="1">
      <c r="A86" s="24">
        <v>21460</v>
      </c>
      <c r="B86" s="18" t="s">
        <v>2341</v>
      </c>
      <c r="C86" s="19">
        <f>SUM(C87:C90)</f>
        <v>0</v>
      </c>
    </row>
    <row r="87" spans="1:3" ht="17.100000000000001" customHeight="1">
      <c r="A87" s="24">
        <v>2146001</v>
      </c>
      <c r="B87" s="21" t="s">
        <v>1547</v>
      </c>
      <c r="C87" s="25">
        <v>0</v>
      </c>
    </row>
    <row r="88" spans="1:3" ht="17.100000000000001" customHeight="1">
      <c r="A88" s="24">
        <v>2146002</v>
      </c>
      <c r="B88" s="21" t="s">
        <v>1548</v>
      </c>
      <c r="C88" s="25">
        <v>0</v>
      </c>
    </row>
    <row r="89" spans="1:3" ht="17.100000000000001" customHeight="1">
      <c r="A89" s="24">
        <v>2146003</v>
      </c>
      <c r="B89" s="21" t="s">
        <v>2342</v>
      </c>
      <c r="C89" s="25">
        <v>0</v>
      </c>
    </row>
    <row r="90" spans="1:3" ht="17.100000000000001" customHeight="1">
      <c r="A90" s="24">
        <v>2146099</v>
      </c>
      <c r="B90" s="21" t="s">
        <v>2343</v>
      </c>
      <c r="C90" s="25">
        <v>0</v>
      </c>
    </row>
    <row r="91" spans="1:3" ht="17.100000000000001" customHeight="1">
      <c r="A91" s="24">
        <v>21462</v>
      </c>
      <c r="B91" s="18" t="s">
        <v>2344</v>
      </c>
      <c r="C91" s="19">
        <f>SUM(C92:C95)</f>
        <v>0</v>
      </c>
    </row>
    <row r="92" spans="1:3" ht="17.100000000000001" customHeight="1">
      <c r="A92" s="24">
        <v>2146201</v>
      </c>
      <c r="B92" s="21" t="s">
        <v>2342</v>
      </c>
      <c r="C92" s="25">
        <v>0</v>
      </c>
    </row>
    <row r="93" spans="1:3" ht="17.100000000000001" customHeight="1">
      <c r="A93" s="24">
        <v>2146202</v>
      </c>
      <c r="B93" s="21" t="s">
        <v>2345</v>
      </c>
      <c r="C93" s="25">
        <v>0</v>
      </c>
    </row>
    <row r="94" spans="1:3" ht="17.100000000000001" customHeight="1">
      <c r="A94" s="24">
        <v>2146203</v>
      </c>
      <c r="B94" s="21" t="s">
        <v>2346</v>
      </c>
      <c r="C94" s="25">
        <v>0</v>
      </c>
    </row>
    <row r="95" spans="1:3" ht="17.100000000000001" customHeight="1">
      <c r="A95" s="24">
        <v>2146299</v>
      </c>
      <c r="B95" s="21" t="s">
        <v>2347</v>
      </c>
      <c r="C95" s="25">
        <v>0</v>
      </c>
    </row>
    <row r="96" spans="1:3" ht="17.100000000000001" customHeight="1">
      <c r="A96" s="24">
        <v>21463</v>
      </c>
      <c r="B96" s="18" t="s">
        <v>2348</v>
      </c>
      <c r="C96" s="19">
        <f>SUM(C97:C100)</f>
        <v>0</v>
      </c>
    </row>
    <row r="97" spans="1:3" ht="17.100000000000001" customHeight="1">
      <c r="A97" s="24">
        <v>2146301</v>
      </c>
      <c r="B97" s="21" t="s">
        <v>1554</v>
      </c>
      <c r="C97" s="25">
        <v>0</v>
      </c>
    </row>
    <row r="98" spans="1:3" ht="17.100000000000001" customHeight="1">
      <c r="A98" s="24">
        <v>2146302</v>
      </c>
      <c r="B98" s="21" t="s">
        <v>2349</v>
      </c>
      <c r="C98" s="25">
        <v>0</v>
      </c>
    </row>
    <row r="99" spans="1:3" ht="17.100000000000001" customHeight="1">
      <c r="A99" s="24">
        <v>2146303</v>
      </c>
      <c r="B99" s="21" t="s">
        <v>2350</v>
      </c>
      <c r="C99" s="25">
        <v>0</v>
      </c>
    </row>
    <row r="100" spans="1:3" ht="17.100000000000001" customHeight="1">
      <c r="A100" s="24">
        <v>2146399</v>
      </c>
      <c r="B100" s="21" t="s">
        <v>2351</v>
      </c>
      <c r="C100" s="25">
        <v>0</v>
      </c>
    </row>
    <row r="101" spans="1:3" ht="17.100000000000001" customHeight="1">
      <c r="A101" s="24">
        <v>21464</v>
      </c>
      <c r="B101" s="18" t="s">
        <v>2352</v>
      </c>
      <c r="C101" s="19">
        <f>SUM(C102:C109)</f>
        <v>0</v>
      </c>
    </row>
    <row r="102" spans="1:3" ht="17.100000000000001" customHeight="1">
      <c r="A102" s="24">
        <v>2146401</v>
      </c>
      <c r="B102" s="21" t="s">
        <v>2353</v>
      </c>
      <c r="C102" s="25">
        <v>0</v>
      </c>
    </row>
    <row r="103" spans="1:3" ht="17.100000000000001" customHeight="1">
      <c r="A103" s="24">
        <v>2146402</v>
      </c>
      <c r="B103" s="21" t="s">
        <v>2354</v>
      </c>
      <c r="C103" s="25">
        <v>0</v>
      </c>
    </row>
    <row r="104" spans="1:3" ht="17.100000000000001" customHeight="1">
      <c r="A104" s="24">
        <v>2146403</v>
      </c>
      <c r="B104" s="21" t="s">
        <v>2355</v>
      </c>
      <c r="C104" s="25">
        <v>0</v>
      </c>
    </row>
    <row r="105" spans="1:3" ht="17.100000000000001" customHeight="1">
      <c r="A105" s="24">
        <v>2146404</v>
      </c>
      <c r="B105" s="21" t="s">
        <v>2356</v>
      </c>
      <c r="C105" s="25">
        <v>0</v>
      </c>
    </row>
    <row r="106" spans="1:3" ht="17.100000000000001" customHeight="1">
      <c r="A106" s="24">
        <v>2146405</v>
      </c>
      <c r="B106" s="21" t="s">
        <v>2357</v>
      </c>
      <c r="C106" s="25">
        <v>0</v>
      </c>
    </row>
    <row r="107" spans="1:3" ht="17.100000000000001" customHeight="1">
      <c r="A107" s="24">
        <v>2146406</v>
      </c>
      <c r="B107" s="21" t="s">
        <v>2358</v>
      </c>
      <c r="C107" s="25">
        <v>0</v>
      </c>
    </row>
    <row r="108" spans="1:3" ht="17.100000000000001" customHeight="1">
      <c r="A108" s="24">
        <v>2146407</v>
      </c>
      <c r="B108" s="21" t="s">
        <v>2359</v>
      </c>
      <c r="C108" s="25">
        <v>0</v>
      </c>
    </row>
    <row r="109" spans="1:3" ht="17.100000000000001" customHeight="1">
      <c r="A109" s="24">
        <v>2146499</v>
      </c>
      <c r="B109" s="21" t="s">
        <v>2360</v>
      </c>
      <c r="C109" s="25">
        <v>0</v>
      </c>
    </row>
    <row r="110" spans="1:3" ht="17.100000000000001" customHeight="1">
      <c r="A110" s="24">
        <v>21468</v>
      </c>
      <c r="B110" s="18" t="s">
        <v>2361</v>
      </c>
      <c r="C110" s="19">
        <f>SUM(C111:C116)</f>
        <v>0</v>
      </c>
    </row>
    <row r="111" spans="1:3" ht="17.100000000000001" customHeight="1">
      <c r="A111" s="24">
        <v>2146801</v>
      </c>
      <c r="B111" s="21" t="s">
        <v>2362</v>
      </c>
      <c r="C111" s="25">
        <v>0</v>
      </c>
    </row>
    <row r="112" spans="1:3" ht="17.100000000000001" customHeight="1">
      <c r="A112" s="24">
        <v>2146802</v>
      </c>
      <c r="B112" s="21" t="s">
        <v>2363</v>
      </c>
      <c r="C112" s="25">
        <v>0</v>
      </c>
    </row>
    <row r="113" spans="1:3" ht="17.100000000000001" customHeight="1">
      <c r="A113" s="24">
        <v>2146803</v>
      </c>
      <c r="B113" s="21" t="s">
        <v>2364</v>
      </c>
      <c r="C113" s="25">
        <v>0</v>
      </c>
    </row>
    <row r="114" spans="1:3" ht="17.100000000000001" customHeight="1">
      <c r="A114" s="24">
        <v>2146804</v>
      </c>
      <c r="B114" s="21" t="s">
        <v>2365</v>
      </c>
      <c r="C114" s="25">
        <v>0</v>
      </c>
    </row>
    <row r="115" spans="1:3" ht="17.100000000000001" customHeight="1">
      <c r="A115" s="24">
        <v>2146805</v>
      </c>
      <c r="B115" s="21" t="s">
        <v>2366</v>
      </c>
      <c r="C115" s="25">
        <v>0</v>
      </c>
    </row>
    <row r="116" spans="1:3" ht="17.100000000000001" customHeight="1">
      <c r="A116" s="24">
        <v>2146899</v>
      </c>
      <c r="B116" s="21" t="s">
        <v>2367</v>
      </c>
      <c r="C116" s="25">
        <v>0</v>
      </c>
    </row>
    <row r="117" spans="1:3" ht="17.100000000000001" customHeight="1">
      <c r="A117" s="24">
        <v>21469</v>
      </c>
      <c r="B117" s="18" t="s">
        <v>2368</v>
      </c>
      <c r="C117" s="19">
        <f>SUM(C118:C125)</f>
        <v>0</v>
      </c>
    </row>
    <row r="118" spans="1:3" ht="17.100000000000001" customHeight="1">
      <c r="A118" s="24">
        <v>2146901</v>
      </c>
      <c r="B118" s="21" t="s">
        <v>2369</v>
      </c>
      <c r="C118" s="25">
        <v>0</v>
      </c>
    </row>
    <row r="119" spans="1:3" ht="17.100000000000001" customHeight="1">
      <c r="A119" s="24">
        <v>2146902</v>
      </c>
      <c r="B119" s="21" t="s">
        <v>1575</v>
      </c>
      <c r="C119" s="25">
        <v>0</v>
      </c>
    </row>
    <row r="120" spans="1:3" ht="17.100000000000001" customHeight="1">
      <c r="A120" s="24">
        <v>2146903</v>
      </c>
      <c r="B120" s="21" t="s">
        <v>2370</v>
      </c>
      <c r="C120" s="25">
        <v>0</v>
      </c>
    </row>
    <row r="121" spans="1:3" ht="17.100000000000001" customHeight="1">
      <c r="A121" s="24">
        <v>2146904</v>
      </c>
      <c r="B121" s="21" t="s">
        <v>2371</v>
      </c>
      <c r="C121" s="25">
        <v>0</v>
      </c>
    </row>
    <row r="122" spans="1:3" ht="17.100000000000001" customHeight="1">
      <c r="A122" s="24">
        <v>2146906</v>
      </c>
      <c r="B122" s="21" t="s">
        <v>2372</v>
      </c>
      <c r="C122" s="25">
        <v>0</v>
      </c>
    </row>
    <row r="123" spans="1:3" ht="17.100000000000001" customHeight="1">
      <c r="A123" s="24">
        <v>2146907</v>
      </c>
      <c r="B123" s="21" t="s">
        <v>2373</v>
      </c>
      <c r="C123" s="25">
        <v>0</v>
      </c>
    </row>
    <row r="124" spans="1:3" ht="17.100000000000001" customHeight="1">
      <c r="A124" s="24">
        <v>2146908</v>
      </c>
      <c r="B124" s="21" t="s">
        <v>2374</v>
      </c>
      <c r="C124" s="25">
        <v>0</v>
      </c>
    </row>
    <row r="125" spans="1:3" ht="17.100000000000001" customHeight="1">
      <c r="A125" s="24">
        <v>2146999</v>
      </c>
      <c r="B125" s="21" t="s">
        <v>2375</v>
      </c>
      <c r="C125" s="25">
        <v>0</v>
      </c>
    </row>
    <row r="126" spans="1:3" ht="17.100000000000001" customHeight="1">
      <c r="A126" s="24">
        <v>215</v>
      </c>
      <c r="B126" s="18" t="s">
        <v>1596</v>
      </c>
      <c r="C126" s="19">
        <f>C127</f>
        <v>0</v>
      </c>
    </row>
    <row r="127" spans="1:3" ht="17.100000000000001" customHeight="1">
      <c r="A127" s="24">
        <v>21562</v>
      </c>
      <c r="B127" s="18" t="s">
        <v>2376</v>
      </c>
      <c r="C127" s="19">
        <f>SUM(C128:C130)</f>
        <v>0</v>
      </c>
    </row>
    <row r="128" spans="1:3" ht="17.100000000000001" customHeight="1">
      <c r="A128" s="24">
        <v>2156201</v>
      </c>
      <c r="B128" s="21" t="s">
        <v>2377</v>
      </c>
      <c r="C128" s="25">
        <v>0</v>
      </c>
    </row>
    <row r="129" spans="1:3" ht="17.100000000000001" customHeight="1">
      <c r="A129" s="24">
        <v>2156202</v>
      </c>
      <c r="B129" s="21" t="s">
        <v>2378</v>
      </c>
      <c r="C129" s="25">
        <v>0</v>
      </c>
    </row>
    <row r="130" spans="1:3" ht="17.100000000000001" customHeight="1">
      <c r="A130" s="24">
        <v>2156299</v>
      </c>
      <c r="B130" s="21" t="s">
        <v>2379</v>
      </c>
      <c r="C130" s="25">
        <v>0</v>
      </c>
    </row>
    <row r="131" spans="1:3" ht="17.100000000000001" customHeight="1">
      <c r="A131" s="24">
        <v>216</v>
      </c>
      <c r="B131" s="18" t="s">
        <v>1650</v>
      </c>
      <c r="C131" s="19">
        <f>C132</f>
        <v>3</v>
      </c>
    </row>
    <row r="132" spans="1:3" ht="17.100000000000001" customHeight="1">
      <c r="A132" s="24">
        <v>21660</v>
      </c>
      <c r="B132" s="18" t="s">
        <v>2380</v>
      </c>
      <c r="C132" s="19">
        <f>SUM(C133:C137)</f>
        <v>3</v>
      </c>
    </row>
    <row r="133" spans="1:3" ht="17.100000000000001" customHeight="1">
      <c r="A133" s="24">
        <v>2166001</v>
      </c>
      <c r="B133" s="21" t="s">
        <v>2381</v>
      </c>
      <c r="C133" s="25">
        <v>0</v>
      </c>
    </row>
    <row r="134" spans="1:3" ht="17.100000000000001" customHeight="1">
      <c r="A134" s="24">
        <v>2166002</v>
      </c>
      <c r="B134" s="21" t="s">
        <v>2382</v>
      </c>
      <c r="C134" s="25">
        <v>0</v>
      </c>
    </row>
    <row r="135" spans="1:3" ht="17.100000000000001" customHeight="1">
      <c r="A135" s="24">
        <v>2166003</v>
      </c>
      <c r="B135" s="21" t="s">
        <v>2383</v>
      </c>
      <c r="C135" s="25">
        <v>0</v>
      </c>
    </row>
    <row r="136" spans="1:3" ht="17.100000000000001" customHeight="1">
      <c r="A136" s="24">
        <v>2166004</v>
      </c>
      <c r="B136" s="21" t="s">
        <v>2384</v>
      </c>
      <c r="C136" s="25">
        <v>3</v>
      </c>
    </row>
    <row r="137" spans="1:3" ht="17.100000000000001" customHeight="1">
      <c r="A137" s="24">
        <v>2166099</v>
      </c>
      <c r="B137" s="21" t="s">
        <v>2385</v>
      </c>
      <c r="C137" s="25">
        <v>0</v>
      </c>
    </row>
    <row r="138" spans="1:3" ht="17.100000000000001" customHeight="1">
      <c r="A138" s="24">
        <v>217</v>
      </c>
      <c r="B138" s="18" t="s">
        <v>1667</v>
      </c>
      <c r="C138" s="19">
        <f>C139</f>
        <v>0</v>
      </c>
    </row>
    <row r="139" spans="1:3" ht="17.100000000000001" customHeight="1">
      <c r="A139" s="24">
        <v>21704</v>
      </c>
      <c r="B139" s="18" t="s">
        <v>1687</v>
      </c>
      <c r="C139" s="19">
        <f>SUM(C140:C141)</f>
        <v>0</v>
      </c>
    </row>
    <row r="140" spans="1:3" ht="17.100000000000001" customHeight="1">
      <c r="A140" s="24">
        <v>2170402</v>
      </c>
      <c r="B140" s="21" t="s">
        <v>2386</v>
      </c>
      <c r="C140" s="25">
        <v>0</v>
      </c>
    </row>
    <row r="141" spans="1:3" ht="17.100000000000001" customHeight="1">
      <c r="A141" s="24">
        <v>2170403</v>
      </c>
      <c r="B141" s="21" t="s">
        <v>2387</v>
      </c>
      <c r="C141" s="25">
        <v>0</v>
      </c>
    </row>
    <row r="142" spans="1:3" ht="17.100000000000001" customHeight="1">
      <c r="A142" s="24">
        <v>229</v>
      </c>
      <c r="B142" s="18" t="s">
        <v>1896</v>
      </c>
      <c r="C142" s="19">
        <f>C143+C144+C153</f>
        <v>474</v>
      </c>
    </row>
    <row r="143" spans="1:3" ht="17.100000000000001" customHeight="1">
      <c r="A143" s="24">
        <v>22904</v>
      </c>
      <c r="B143" s="18" t="s">
        <v>2388</v>
      </c>
      <c r="C143" s="25">
        <v>0</v>
      </c>
    </row>
    <row r="144" spans="1:3" ht="17.100000000000001" customHeight="1">
      <c r="A144" s="24">
        <v>22908</v>
      </c>
      <c r="B144" s="18" t="s">
        <v>2389</v>
      </c>
      <c r="C144" s="19">
        <f>SUM(C145:C152)</f>
        <v>0</v>
      </c>
    </row>
    <row r="145" spans="1:3" ht="17.100000000000001" customHeight="1">
      <c r="A145" s="24">
        <v>2290802</v>
      </c>
      <c r="B145" s="21" t="s">
        <v>2390</v>
      </c>
      <c r="C145" s="25">
        <v>0</v>
      </c>
    </row>
    <row r="146" spans="1:3" ht="17.100000000000001" customHeight="1">
      <c r="A146" s="24">
        <v>2290803</v>
      </c>
      <c r="B146" s="21" t="s">
        <v>2391</v>
      </c>
      <c r="C146" s="25">
        <v>0</v>
      </c>
    </row>
    <row r="147" spans="1:3" ht="17.100000000000001" customHeight="1">
      <c r="A147" s="24">
        <v>2290804</v>
      </c>
      <c r="B147" s="21" t="s">
        <v>2392</v>
      </c>
      <c r="C147" s="25">
        <v>0</v>
      </c>
    </row>
    <row r="148" spans="1:3" ht="17.100000000000001" customHeight="1">
      <c r="A148" s="24">
        <v>2290805</v>
      </c>
      <c r="B148" s="21" t="s">
        <v>2393</v>
      </c>
      <c r="C148" s="25">
        <v>0</v>
      </c>
    </row>
    <row r="149" spans="1:3" ht="17.100000000000001" customHeight="1">
      <c r="A149" s="24">
        <v>2290806</v>
      </c>
      <c r="B149" s="21" t="s">
        <v>2394</v>
      </c>
      <c r="C149" s="25">
        <v>0</v>
      </c>
    </row>
    <row r="150" spans="1:3" ht="17.100000000000001" customHeight="1">
      <c r="A150" s="24">
        <v>2290807</v>
      </c>
      <c r="B150" s="21" t="s">
        <v>2395</v>
      </c>
      <c r="C150" s="25">
        <v>0</v>
      </c>
    </row>
    <row r="151" spans="1:3" ht="17.100000000000001" customHeight="1">
      <c r="A151" s="24">
        <v>2290808</v>
      </c>
      <c r="B151" s="21" t="s">
        <v>2396</v>
      </c>
      <c r="C151" s="25">
        <v>0</v>
      </c>
    </row>
    <row r="152" spans="1:3" ht="17.100000000000001" customHeight="1">
      <c r="A152" s="24">
        <v>2290899</v>
      </c>
      <c r="B152" s="21" t="s">
        <v>2397</v>
      </c>
      <c r="C152" s="25">
        <v>0</v>
      </c>
    </row>
    <row r="153" spans="1:3" ht="17.100000000000001" customHeight="1">
      <c r="A153" s="24">
        <v>22960</v>
      </c>
      <c r="B153" s="18" t="s">
        <v>2398</v>
      </c>
      <c r="C153" s="19">
        <f>SUM(C154:C164)</f>
        <v>474</v>
      </c>
    </row>
    <row r="154" spans="1:3" ht="17.100000000000001" customHeight="1">
      <c r="A154" s="24">
        <v>2296001</v>
      </c>
      <c r="B154" s="21" t="s">
        <v>2399</v>
      </c>
      <c r="C154" s="25">
        <v>0</v>
      </c>
    </row>
    <row r="155" spans="1:3" ht="17.100000000000001" customHeight="1">
      <c r="A155" s="24">
        <v>2296002</v>
      </c>
      <c r="B155" s="21" t="s">
        <v>2400</v>
      </c>
      <c r="C155" s="25">
        <v>200</v>
      </c>
    </row>
    <row r="156" spans="1:3" ht="17.100000000000001" customHeight="1">
      <c r="A156" s="24">
        <v>2296003</v>
      </c>
      <c r="B156" s="21" t="s">
        <v>2401</v>
      </c>
      <c r="C156" s="25">
        <v>77</v>
      </c>
    </row>
    <row r="157" spans="1:3" ht="17.100000000000001" customHeight="1">
      <c r="A157" s="24">
        <v>2296004</v>
      </c>
      <c r="B157" s="21" t="s">
        <v>2402</v>
      </c>
      <c r="C157" s="25">
        <v>33</v>
      </c>
    </row>
    <row r="158" spans="1:3" ht="17.100000000000001" customHeight="1">
      <c r="A158" s="24">
        <v>2296005</v>
      </c>
      <c r="B158" s="21" t="s">
        <v>2403</v>
      </c>
      <c r="C158" s="25">
        <v>0</v>
      </c>
    </row>
    <row r="159" spans="1:3" ht="17.100000000000001" customHeight="1">
      <c r="A159" s="24">
        <v>2296006</v>
      </c>
      <c r="B159" s="21" t="s">
        <v>2404</v>
      </c>
      <c r="C159" s="25">
        <v>37</v>
      </c>
    </row>
    <row r="160" spans="1:3" ht="17.100000000000001" customHeight="1">
      <c r="A160" s="24">
        <v>2296010</v>
      </c>
      <c r="B160" s="21" t="s">
        <v>2405</v>
      </c>
      <c r="C160" s="25">
        <v>0</v>
      </c>
    </row>
    <row r="161" spans="1:3" ht="17.100000000000001" customHeight="1">
      <c r="A161" s="24">
        <v>2296011</v>
      </c>
      <c r="B161" s="21" t="s">
        <v>2406</v>
      </c>
      <c r="C161" s="25">
        <v>0</v>
      </c>
    </row>
    <row r="162" spans="1:3" ht="17.100000000000001" customHeight="1">
      <c r="A162" s="24">
        <v>2296012</v>
      </c>
      <c r="B162" s="21" t="s">
        <v>2407</v>
      </c>
      <c r="C162" s="25">
        <v>0</v>
      </c>
    </row>
    <row r="163" spans="1:3" ht="17.100000000000001" customHeight="1">
      <c r="A163" s="24">
        <v>2296013</v>
      </c>
      <c r="B163" s="21" t="s">
        <v>2408</v>
      </c>
      <c r="C163" s="25">
        <v>12</v>
      </c>
    </row>
    <row r="164" spans="1:3" ht="17.100000000000001" customHeight="1">
      <c r="A164" s="24">
        <v>2296099</v>
      </c>
      <c r="B164" s="21" t="s">
        <v>2409</v>
      </c>
      <c r="C164" s="25">
        <v>115</v>
      </c>
    </row>
    <row r="165" spans="1:3" ht="17.100000000000001" customHeight="1">
      <c r="A165" s="24">
        <v>232</v>
      </c>
      <c r="B165" s="18" t="s">
        <v>1828</v>
      </c>
      <c r="C165" s="19">
        <f>C166</f>
        <v>1005</v>
      </c>
    </row>
    <row r="166" spans="1:3" ht="17.100000000000001" customHeight="1">
      <c r="A166" s="24">
        <v>23204</v>
      </c>
      <c r="B166" s="18" t="s">
        <v>2410</v>
      </c>
      <c r="C166" s="19">
        <f>SUM(C167:C183)</f>
        <v>1005</v>
      </c>
    </row>
    <row r="167" spans="1:3" ht="17.100000000000001" customHeight="1">
      <c r="A167" s="24">
        <v>2320401</v>
      </c>
      <c r="B167" s="21" t="s">
        <v>2411</v>
      </c>
      <c r="C167" s="25">
        <v>0</v>
      </c>
    </row>
    <row r="168" spans="1:3" ht="17.100000000000001" customHeight="1">
      <c r="A168" s="24">
        <v>2320402</v>
      </c>
      <c r="B168" s="21" t="s">
        <v>2412</v>
      </c>
      <c r="C168" s="25">
        <v>0</v>
      </c>
    </row>
    <row r="169" spans="1:3" ht="17.100000000000001" customHeight="1">
      <c r="A169" s="24">
        <v>2320405</v>
      </c>
      <c r="B169" s="21" t="s">
        <v>2413</v>
      </c>
      <c r="C169" s="25">
        <v>0</v>
      </c>
    </row>
    <row r="170" spans="1:3" ht="17.25" customHeight="1">
      <c r="A170" s="24">
        <v>2320411</v>
      </c>
      <c r="B170" s="21" t="s">
        <v>2414</v>
      </c>
      <c r="C170" s="25">
        <v>1005</v>
      </c>
    </row>
    <row r="171" spans="1:3" ht="17.25" customHeight="1">
      <c r="A171" s="24">
        <v>2320412</v>
      </c>
      <c r="B171" s="21" t="s">
        <v>2415</v>
      </c>
      <c r="C171" s="25">
        <v>0</v>
      </c>
    </row>
    <row r="172" spans="1:3" ht="17.25" customHeight="1">
      <c r="A172" s="24">
        <v>2320413</v>
      </c>
      <c r="B172" s="21" t="s">
        <v>2416</v>
      </c>
      <c r="C172" s="25">
        <v>0</v>
      </c>
    </row>
    <row r="173" spans="1:3" ht="17.25" customHeight="1">
      <c r="A173" s="24">
        <v>2320414</v>
      </c>
      <c r="B173" s="21" t="s">
        <v>2417</v>
      </c>
      <c r="C173" s="25">
        <v>0</v>
      </c>
    </row>
    <row r="174" spans="1:3" ht="17.25" customHeight="1">
      <c r="A174" s="24">
        <v>2320415</v>
      </c>
      <c r="B174" s="21" t="s">
        <v>2418</v>
      </c>
      <c r="C174" s="25">
        <v>0</v>
      </c>
    </row>
    <row r="175" spans="1:3" ht="17.25" customHeight="1">
      <c r="A175" s="24">
        <v>2320416</v>
      </c>
      <c r="B175" s="21" t="s">
        <v>2419</v>
      </c>
      <c r="C175" s="25">
        <v>0</v>
      </c>
    </row>
    <row r="176" spans="1:3" ht="17.25" customHeight="1">
      <c r="A176" s="24">
        <v>2320417</v>
      </c>
      <c r="B176" s="21" t="s">
        <v>2420</v>
      </c>
      <c r="C176" s="25">
        <v>0</v>
      </c>
    </row>
    <row r="177" spans="1:3" ht="17.25" customHeight="1">
      <c r="A177" s="24">
        <v>2320418</v>
      </c>
      <c r="B177" s="21" t="s">
        <v>2421</v>
      </c>
      <c r="C177" s="25">
        <v>0</v>
      </c>
    </row>
    <row r="178" spans="1:3" ht="17.25" customHeight="1">
      <c r="A178" s="24">
        <v>2320419</v>
      </c>
      <c r="B178" s="21" t="s">
        <v>2422</v>
      </c>
      <c r="C178" s="25">
        <v>0</v>
      </c>
    </row>
    <row r="179" spans="1:3" ht="17.25" customHeight="1">
      <c r="A179" s="24">
        <v>2320420</v>
      </c>
      <c r="B179" s="21" t="s">
        <v>2423</v>
      </c>
      <c r="C179" s="25">
        <v>0</v>
      </c>
    </row>
    <row r="180" spans="1:3" ht="17.25" customHeight="1">
      <c r="A180" s="24">
        <v>2320431</v>
      </c>
      <c r="B180" s="21" t="s">
        <v>2424</v>
      </c>
      <c r="C180" s="25">
        <v>0</v>
      </c>
    </row>
    <row r="181" spans="1:3" ht="17.100000000000001" customHeight="1">
      <c r="A181" s="24">
        <v>2320432</v>
      </c>
      <c r="B181" s="21" t="s">
        <v>2425</v>
      </c>
      <c r="C181" s="25">
        <v>0</v>
      </c>
    </row>
    <row r="182" spans="1:3" ht="17.100000000000001" customHeight="1">
      <c r="A182" s="24">
        <v>2320498</v>
      </c>
      <c r="B182" s="21" t="s">
        <v>2426</v>
      </c>
      <c r="C182" s="25">
        <v>0</v>
      </c>
    </row>
    <row r="183" spans="1:3" ht="17.100000000000001" customHeight="1">
      <c r="A183" s="24">
        <v>2320499</v>
      </c>
      <c r="B183" s="21" t="s">
        <v>2427</v>
      </c>
      <c r="C183" s="25">
        <v>0</v>
      </c>
    </row>
    <row r="184" spans="1:3" ht="17.100000000000001" customHeight="1">
      <c r="A184" s="24">
        <v>233</v>
      </c>
      <c r="B184" s="18" t="s">
        <v>1836</v>
      </c>
      <c r="C184" s="19">
        <f>C185</f>
        <v>0</v>
      </c>
    </row>
    <row r="185" spans="1:3" ht="17.100000000000001" customHeight="1">
      <c r="A185" s="24">
        <v>23304</v>
      </c>
      <c r="B185" s="18" t="s">
        <v>2428</v>
      </c>
      <c r="C185" s="19">
        <f>SUM(C186:C202)</f>
        <v>0</v>
      </c>
    </row>
    <row r="186" spans="1:3" ht="17.100000000000001" customHeight="1">
      <c r="A186" s="24">
        <v>2330401</v>
      </c>
      <c r="B186" s="21" t="s">
        <v>2429</v>
      </c>
      <c r="C186" s="25">
        <v>0</v>
      </c>
    </row>
    <row r="187" spans="1:3" ht="17.100000000000001" customHeight="1">
      <c r="A187" s="24">
        <v>2330402</v>
      </c>
      <c r="B187" s="21" t="s">
        <v>2430</v>
      </c>
      <c r="C187" s="25">
        <v>0</v>
      </c>
    </row>
    <row r="188" spans="1:3" ht="17.100000000000001" customHeight="1">
      <c r="A188" s="24">
        <v>2330405</v>
      </c>
      <c r="B188" s="21" t="s">
        <v>2431</v>
      </c>
      <c r="C188" s="25">
        <v>0</v>
      </c>
    </row>
    <row r="189" spans="1:3" ht="17.100000000000001" customHeight="1">
      <c r="A189" s="24">
        <v>2330411</v>
      </c>
      <c r="B189" s="21" t="s">
        <v>2432</v>
      </c>
      <c r="C189" s="25">
        <v>0</v>
      </c>
    </row>
    <row r="190" spans="1:3" ht="17.100000000000001" customHeight="1">
      <c r="A190" s="24">
        <v>2330412</v>
      </c>
      <c r="B190" s="21" t="s">
        <v>2433</v>
      </c>
      <c r="C190" s="25">
        <v>0</v>
      </c>
    </row>
    <row r="191" spans="1:3" ht="17.100000000000001" customHeight="1">
      <c r="A191" s="24">
        <v>2330413</v>
      </c>
      <c r="B191" s="21" t="s">
        <v>2434</v>
      </c>
      <c r="C191" s="25">
        <v>0</v>
      </c>
    </row>
    <row r="192" spans="1:3" ht="17.100000000000001" customHeight="1">
      <c r="A192" s="24">
        <v>2330414</v>
      </c>
      <c r="B192" s="21" t="s">
        <v>2435</v>
      </c>
      <c r="C192" s="25">
        <v>0</v>
      </c>
    </row>
    <row r="193" spans="1:3" ht="17.100000000000001" customHeight="1">
      <c r="A193" s="24">
        <v>2330415</v>
      </c>
      <c r="B193" s="21" t="s">
        <v>2436</v>
      </c>
      <c r="C193" s="25">
        <v>0</v>
      </c>
    </row>
    <row r="194" spans="1:3" ht="17.100000000000001" customHeight="1">
      <c r="A194" s="24">
        <v>2330416</v>
      </c>
      <c r="B194" s="21" t="s">
        <v>2437</v>
      </c>
      <c r="C194" s="25">
        <v>0</v>
      </c>
    </row>
    <row r="195" spans="1:3" ht="17.100000000000001" customHeight="1">
      <c r="A195" s="24">
        <v>2330417</v>
      </c>
      <c r="B195" s="21" t="s">
        <v>2438</v>
      </c>
      <c r="C195" s="25">
        <v>0</v>
      </c>
    </row>
    <row r="196" spans="1:3" ht="17.100000000000001" customHeight="1">
      <c r="A196" s="24">
        <v>2330418</v>
      </c>
      <c r="B196" s="21" t="s">
        <v>2439</v>
      </c>
      <c r="C196" s="25">
        <v>0</v>
      </c>
    </row>
    <row r="197" spans="1:3" ht="17.100000000000001" customHeight="1">
      <c r="A197" s="24">
        <v>2330419</v>
      </c>
      <c r="B197" s="21" t="s">
        <v>2440</v>
      </c>
      <c r="C197" s="25">
        <v>0</v>
      </c>
    </row>
    <row r="198" spans="1:3" ht="17.100000000000001" customHeight="1">
      <c r="A198" s="24">
        <v>2330420</v>
      </c>
      <c r="B198" s="21" t="s">
        <v>2441</v>
      </c>
      <c r="C198" s="25">
        <v>0</v>
      </c>
    </row>
    <row r="199" spans="1:3" ht="17.100000000000001" customHeight="1">
      <c r="A199" s="24">
        <v>2330431</v>
      </c>
      <c r="B199" s="21" t="s">
        <v>2442</v>
      </c>
      <c r="C199" s="25">
        <v>0</v>
      </c>
    </row>
    <row r="200" spans="1:3" ht="17.100000000000001" customHeight="1">
      <c r="A200" s="24">
        <v>2330432</v>
      </c>
      <c r="B200" s="21" t="s">
        <v>2443</v>
      </c>
      <c r="C200" s="25">
        <v>0</v>
      </c>
    </row>
    <row r="201" spans="1:3" ht="17.100000000000001" customHeight="1">
      <c r="A201" s="24">
        <v>2330498</v>
      </c>
      <c r="B201" s="21" t="s">
        <v>2444</v>
      </c>
      <c r="C201" s="25">
        <v>0</v>
      </c>
    </row>
    <row r="202" spans="1:3" ht="17.100000000000001" customHeight="1">
      <c r="A202" s="24">
        <v>2330499</v>
      </c>
      <c r="B202" s="21" t="s">
        <v>2445</v>
      </c>
      <c r="C202" s="25">
        <v>0</v>
      </c>
    </row>
  </sheetData>
  <mergeCells count="1">
    <mergeCell ref="A1:C1"/>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13.xml><?xml version="1.0" encoding="utf-8"?>
<worksheet xmlns="http://schemas.openxmlformats.org/spreadsheetml/2006/main" xmlns:r="http://schemas.openxmlformats.org/officeDocument/2006/relationships">
  <dimension ref="A1:E12"/>
  <sheetViews>
    <sheetView showGridLines="0" showZeros="0" workbookViewId="0">
      <selection activeCell="G8" sqref="G8"/>
    </sheetView>
  </sheetViews>
  <sheetFormatPr defaultColWidth="12.09765625" defaultRowHeight="15.6" customHeight="1"/>
  <cols>
    <col min="1" max="1" width="20.09765625" customWidth="1"/>
    <col min="2" max="2" width="27.09765625" customWidth="1"/>
    <col min="3" max="3" width="14.5" customWidth="1"/>
    <col min="4" max="4" width="11" customWidth="1"/>
  </cols>
  <sheetData>
    <row r="1" spans="1:5" ht="33.9" customHeight="1">
      <c r="A1" s="28" t="s">
        <v>2446</v>
      </c>
      <c r="B1" s="28"/>
      <c r="C1" s="28"/>
      <c r="D1" s="28"/>
      <c r="E1" s="29"/>
    </row>
    <row r="2" spans="1:5" ht="21.6" customHeight="1">
      <c r="A2" s="15"/>
      <c r="B2" s="15"/>
      <c r="C2" s="15"/>
      <c r="D2" s="15"/>
    </row>
    <row r="3" spans="1:5" ht="17.100000000000001" customHeight="1">
      <c r="A3" s="99" t="s">
        <v>758</v>
      </c>
      <c r="B3" s="99"/>
      <c r="C3" s="99"/>
      <c r="D3" s="99"/>
    </row>
    <row r="4" spans="1:5" ht="17.100000000000001" customHeight="1">
      <c r="A4" s="115" t="s">
        <v>22</v>
      </c>
      <c r="B4" s="115" t="s">
        <v>2447</v>
      </c>
      <c r="C4" s="115" t="s">
        <v>1914</v>
      </c>
      <c r="D4" s="115" t="s">
        <v>2448</v>
      </c>
      <c r="E4" s="115" t="s">
        <v>2449</v>
      </c>
    </row>
    <row r="5" spans="1:5" ht="17.100000000000001" customHeight="1">
      <c r="A5" s="115"/>
      <c r="B5" s="115"/>
      <c r="C5" s="115"/>
      <c r="D5" s="115"/>
      <c r="E5" s="115"/>
    </row>
    <row r="6" spans="1:5" ht="17.100000000000001" customHeight="1">
      <c r="A6" s="24"/>
      <c r="B6" s="16" t="s">
        <v>2219</v>
      </c>
      <c r="C6" s="19">
        <v>882</v>
      </c>
      <c r="D6" s="19">
        <v>878</v>
      </c>
      <c r="E6" s="19">
        <v>4</v>
      </c>
    </row>
    <row r="7" spans="1:5" ht="17.100000000000001" customHeight="1">
      <c r="A7" s="24">
        <v>1030129</v>
      </c>
      <c r="B7" s="24" t="s">
        <v>2450</v>
      </c>
      <c r="C7" s="20">
        <v>185</v>
      </c>
      <c r="D7" s="30">
        <v>185</v>
      </c>
      <c r="E7" s="30">
        <v>0</v>
      </c>
    </row>
    <row r="8" spans="1:5" ht="17.100000000000001" customHeight="1">
      <c r="A8" s="24">
        <v>1030149</v>
      </c>
      <c r="B8" s="24" t="s">
        <v>2451</v>
      </c>
      <c r="C8" s="20">
        <v>5</v>
      </c>
      <c r="D8" s="30">
        <v>5</v>
      </c>
      <c r="E8" s="30">
        <v>0</v>
      </c>
    </row>
    <row r="9" spans="1:5" ht="17.100000000000001" customHeight="1">
      <c r="A9" s="24"/>
      <c r="B9" s="24" t="s">
        <v>2452</v>
      </c>
      <c r="C9" s="20">
        <v>114</v>
      </c>
      <c r="D9" s="30">
        <v>114</v>
      </c>
      <c r="E9" s="30"/>
    </row>
    <row r="10" spans="1:5" ht="17.100000000000001" customHeight="1">
      <c r="A10" s="24">
        <v>1030147</v>
      </c>
      <c r="B10" s="24" t="s">
        <v>2453</v>
      </c>
      <c r="C10" s="20">
        <v>97</v>
      </c>
      <c r="D10" s="30">
        <v>97</v>
      </c>
      <c r="E10" s="30">
        <v>0</v>
      </c>
    </row>
    <row r="11" spans="1:5" ht="17.100000000000001" customHeight="1">
      <c r="A11" s="24">
        <v>1030121</v>
      </c>
      <c r="B11" s="24" t="s">
        <v>2454</v>
      </c>
      <c r="C11" s="20">
        <v>7</v>
      </c>
      <c r="D11" s="30">
        <v>3</v>
      </c>
      <c r="E11" s="30">
        <v>4</v>
      </c>
    </row>
    <row r="12" spans="1:5" ht="17.100000000000001" customHeight="1">
      <c r="A12" s="24">
        <v>1030155</v>
      </c>
      <c r="B12" s="24" t="s">
        <v>2455</v>
      </c>
      <c r="C12" s="20">
        <v>474</v>
      </c>
      <c r="D12" s="30">
        <v>474</v>
      </c>
      <c r="E12" s="30">
        <v>0</v>
      </c>
    </row>
  </sheetData>
  <mergeCells count="6">
    <mergeCell ref="E4:E5"/>
    <mergeCell ref="A3:D3"/>
    <mergeCell ref="A4:A5"/>
    <mergeCell ref="B4:B5"/>
    <mergeCell ref="C4:C5"/>
    <mergeCell ref="D4:D5"/>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14.xml><?xml version="1.0" encoding="utf-8"?>
<worksheet xmlns="http://schemas.openxmlformats.org/spreadsheetml/2006/main" xmlns:r="http://schemas.openxmlformats.org/officeDocument/2006/relationships">
  <dimension ref="A1:D11"/>
  <sheetViews>
    <sheetView showGridLines="0" showZeros="0" workbookViewId="0">
      <selection activeCell="A26" sqref="A26"/>
    </sheetView>
  </sheetViews>
  <sheetFormatPr defaultColWidth="12.09765625" defaultRowHeight="16.95" customHeight="1"/>
  <cols>
    <col min="1" max="1" width="33.5" customWidth="1"/>
    <col min="2" max="4" width="14.69921875" customWidth="1"/>
  </cols>
  <sheetData>
    <row r="1" spans="1:4" ht="33.75" customHeight="1">
      <c r="A1" s="98" t="s">
        <v>2205</v>
      </c>
      <c r="B1" s="98"/>
      <c r="C1" s="98"/>
      <c r="D1" s="98"/>
    </row>
    <row r="2" spans="1:4" ht="19.2" customHeight="1">
      <c r="A2" s="15"/>
      <c r="B2" s="15"/>
      <c r="C2" s="15"/>
      <c r="D2" s="15"/>
    </row>
    <row r="3" spans="1:4" ht="16.95" customHeight="1">
      <c r="A3" s="99" t="s">
        <v>21</v>
      </c>
      <c r="B3" s="99"/>
      <c r="C3" s="99"/>
      <c r="D3" s="99"/>
    </row>
    <row r="4" spans="1:4" ht="16.95" customHeight="1">
      <c r="A4" s="101" t="s">
        <v>1901</v>
      </c>
      <c r="B4" s="101" t="s">
        <v>2456</v>
      </c>
      <c r="C4" s="101"/>
      <c r="D4" s="101"/>
    </row>
    <row r="5" spans="1:4" ht="16.95" customHeight="1">
      <c r="A5" s="101"/>
      <c r="B5" s="16" t="s">
        <v>1905</v>
      </c>
      <c r="C5" s="16" t="s">
        <v>2457</v>
      </c>
      <c r="D5" s="16" t="s">
        <v>2458</v>
      </c>
    </row>
    <row r="6" spans="1:4" ht="16.95" customHeight="1">
      <c r="A6" s="21" t="s">
        <v>2211</v>
      </c>
      <c r="B6" s="19">
        <f>SUM(C6:D6)</f>
        <v>29510</v>
      </c>
      <c r="C6" s="26">
        <v>29510</v>
      </c>
      <c r="D6" s="26">
        <v>0</v>
      </c>
    </row>
    <row r="7" spans="1:4" ht="16.95" customHeight="1">
      <c r="A7" s="21" t="s">
        <v>2212</v>
      </c>
      <c r="B7" s="25">
        <v>45000</v>
      </c>
      <c r="C7" s="27"/>
      <c r="D7" s="27"/>
    </row>
    <row r="8" spans="1:4" ht="16.95" customHeight="1">
      <c r="A8" s="21" t="s">
        <v>2213</v>
      </c>
      <c r="B8" s="19">
        <f>C8</f>
        <v>7960</v>
      </c>
      <c r="C8" s="25">
        <v>7960</v>
      </c>
      <c r="D8" s="27"/>
    </row>
    <row r="9" spans="1:4" ht="16.95" customHeight="1">
      <c r="A9" s="21" t="s">
        <v>2214</v>
      </c>
      <c r="B9" s="19">
        <f>D9+C9</f>
        <v>1360</v>
      </c>
      <c r="C9" s="25">
        <v>1360</v>
      </c>
      <c r="D9" s="25">
        <v>0</v>
      </c>
    </row>
    <row r="10" spans="1:4" ht="16.95" customHeight="1">
      <c r="A10" s="21" t="s">
        <v>2215</v>
      </c>
      <c r="B10" s="19">
        <f>C10+D10</f>
        <v>0</v>
      </c>
      <c r="C10" s="25">
        <v>0</v>
      </c>
      <c r="D10" s="25">
        <v>0</v>
      </c>
    </row>
    <row r="11" spans="1:4" ht="16.95" customHeight="1">
      <c r="A11" s="21" t="s">
        <v>2216</v>
      </c>
      <c r="B11" s="19">
        <f>SUM(C11:D11)</f>
        <v>36110</v>
      </c>
      <c r="C11" s="19">
        <f>C8+C6-C9-C10</f>
        <v>36110</v>
      </c>
      <c r="D11" s="19">
        <f>D6-D9-D10</f>
        <v>0</v>
      </c>
    </row>
  </sheetData>
  <mergeCells count="4">
    <mergeCell ref="A1:D1"/>
    <mergeCell ref="A3:D3"/>
    <mergeCell ref="B4:D4"/>
    <mergeCell ref="A4:A5"/>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15.xml><?xml version="1.0" encoding="utf-8"?>
<worksheet xmlns="http://schemas.openxmlformats.org/spreadsheetml/2006/main" xmlns:r="http://schemas.openxmlformats.org/officeDocument/2006/relationships">
  <dimension ref="A1:E20"/>
  <sheetViews>
    <sheetView showGridLines="0" showZeros="0" workbookViewId="0"/>
  </sheetViews>
  <sheetFormatPr defaultColWidth="12.09765625" defaultRowHeight="15.6" customHeight="1"/>
  <cols>
    <col min="1" max="5" width="21.69921875" customWidth="1"/>
  </cols>
  <sheetData>
    <row r="1" spans="1:5" ht="19.95" customHeight="1">
      <c r="A1" s="23"/>
      <c r="B1" s="23"/>
      <c r="C1" s="23"/>
      <c r="D1" s="23"/>
      <c r="E1" s="23"/>
    </row>
    <row r="2" spans="1:5" ht="19.95" customHeight="1">
      <c r="A2" s="23"/>
      <c r="B2" s="23"/>
      <c r="C2" s="23"/>
      <c r="D2" s="23"/>
      <c r="E2" s="23"/>
    </row>
    <row r="3" spans="1:5" ht="19.95" customHeight="1">
      <c r="A3" s="23"/>
      <c r="B3" s="23"/>
      <c r="C3" s="23"/>
      <c r="D3" s="23"/>
      <c r="E3" s="23"/>
    </row>
    <row r="4" spans="1:5" ht="19.95" customHeight="1">
      <c r="A4" s="23"/>
      <c r="B4" s="23"/>
      <c r="C4" s="23"/>
      <c r="D4" s="23"/>
      <c r="E4" s="23"/>
    </row>
    <row r="5" spans="1:5" ht="19.95" customHeight="1">
      <c r="A5" s="23"/>
      <c r="B5" s="23"/>
      <c r="C5" s="23"/>
      <c r="D5" s="23"/>
      <c r="E5" s="23"/>
    </row>
    <row r="6" spans="1:5" ht="19.95" customHeight="1">
      <c r="A6" s="23"/>
      <c r="B6" s="23"/>
      <c r="C6" s="23"/>
      <c r="D6" s="23"/>
      <c r="E6" s="23"/>
    </row>
    <row r="7" spans="1:5" ht="19.95" customHeight="1">
      <c r="A7" s="23"/>
      <c r="B7" s="23"/>
      <c r="C7" s="23"/>
      <c r="D7" s="23"/>
      <c r="E7" s="23"/>
    </row>
    <row r="8" spans="1:5" ht="19.95" customHeight="1">
      <c r="A8" s="23"/>
      <c r="B8" s="23"/>
      <c r="C8" s="23"/>
      <c r="D8" s="23"/>
      <c r="E8" s="23"/>
    </row>
    <row r="9" spans="1:5" ht="47.25" customHeight="1">
      <c r="A9" s="97" t="s">
        <v>2459</v>
      </c>
      <c r="B9" s="97"/>
      <c r="C9" s="97"/>
      <c r="D9" s="97"/>
      <c r="E9" s="97"/>
    </row>
    <row r="10" spans="1:5" ht="19.95" customHeight="1">
      <c r="A10" s="23"/>
      <c r="B10" s="23"/>
      <c r="C10" s="23"/>
      <c r="D10" s="23"/>
      <c r="E10" s="23"/>
    </row>
    <row r="11" spans="1:5" ht="19.95" customHeight="1">
      <c r="A11" s="23"/>
      <c r="B11" s="23"/>
      <c r="C11" s="23"/>
      <c r="D11" s="23"/>
      <c r="E11" s="23"/>
    </row>
    <row r="12" spans="1:5" ht="19.95" customHeight="1">
      <c r="A12" s="23"/>
      <c r="B12" s="23"/>
      <c r="C12" s="23"/>
      <c r="D12" s="23"/>
      <c r="E12" s="23"/>
    </row>
    <row r="13" spans="1:5" ht="19.95" customHeight="1">
      <c r="A13" s="23"/>
      <c r="B13" s="23"/>
      <c r="C13" s="23"/>
      <c r="D13" s="23"/>
      <c r="E13" s="23"/>
    </row>
    <row r="14" spans="1:5" ht="19.95" customHeight="1">
      <c r="A14" s="23"/>
      <c r="B14" s="23"/>
      <c r="C14" s="23"/>
      <c r="D14" s="23"/>
      <c r="E14" s="23"/>
    </row>
    <row r="15" spans="1:5" ht="19.95" customHeight="1">
      <c r="A15" s="23"/>
      <c r="B15" s="23"/>
      <c r="C15" s="23"/>
      <c r="D15" s="23"/>
      <c r="E15" s="23"/>
    </row>
    <row r="16" spans="1:5" ht="19.95" customHeight="1">
      <c r="A16" s="23"/>
      <c r="B16" s="23"/>
      <c r="C16" s="23"/>
      <c r="D16" s="23"/>
      <c r="E16" s="23"/>
    </row>
    <row r="17" spans="1:5" ht="19.95" customHeight="1">
      <c r="A17" s="23"/>
      <c r="B17" s="23"/>
      <c r="C17" s="23"/>
      <c r="D17" s="23"/>
      <c r="E17" s="23"/>
    </row>
    <row r="18" spans="1:5" ht="19.95" customHeight="1">
      <c r="A18" s="23"/>
      <c r="B18" s="23"/>
      <c r="C18" s="23"/>
      <c r="D18" s="23"/>
      <c r="E18" s="23"/>
    </row>
    <row r="19" spans="1:5" ht="19.95" customHeight="1">
      <c r="A19" s="23"/>
      <c r="B19" s="23"/>
      <c r="C19" s="23"/>
      <c r="D19" s="23"/>
      <c r="E19" s="23"/>
    </row>
    <row r="20" spans="1:5" ht="19.95" customHeight="1">
      <c r="A20" s="23"/>
      <c r="B20" s="23"/>
      <c r="C20" s="23"/>
      <c r="D20" s="23"/>
      <c r="E20" s="23"/>
    </row>
  </sheetData>
  <mergeCells count="1">
    <mergeCell ref="A9:E9"/>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16.xml><?xml version="1.0" encoding="utf-8"?>
<worksheet xmlns="http://schemas.openxmlformats.org/spreadsheetml/2006/main" xmlns:r="http://schemas.openxmlformats.org/officeDocument/2006/relationships">
  <dimension ref="A1:E56"/>
  <sheetViews>
    <sheetView showGridLines="0" topLeftCell="A44" workbookViewId="0">
      <selection activeCell="A2" sqref="A2:IV2"/>
    </sheetView>
  </sheetViews>
  <sheetFormatPr defaultColWidth="12.09765625" defaultRowHeight="17.100000000000001" customHeight="1"/>
  <cols>
    <col min="1" max="1" width="12.09765625" customWidth="1"/>
    <col min="2" max="2" width="39.69921875" customWidth="1"/>
    <col min="3" max="5" width="16.5" customWidth="1"/>
  </cols>
  <sheetData>
    <row r="1" spans="1:5" ht="33.9" customHeight="1">
      <c r="A1" s="98" t="s">
        <v>2460</v>
      </c>
      <c r="B1" s="98"/>
      <c r="C1" s="98"/>
      <c r="D1" s="98"/>
      <c r="E1" s="98"/>
    </row>
    <row r="2" spans="1:5" ht="18" customHeight="1">
      <c r="A2" s="15"/>
      <c r="B2" s="15"/>
      <c r="C2" s="15"/>
      <c r="D2" s="15"/>
      <c r="E2" s="15"/>
    </row>
    <row r="3" spans="1:5" ht="16.95" customHeight="1">
      <c r="A3" s="99" t="s">
        <v>758</v>
      </c>
      <c r="B3" s="99"/>
      <c r="C3" s="99"/>
      <c r="D3" s="99"/>
      <c r="E3" s="99"/>
    </row>
    <row r="4" spans="1:5" ht="16.95" customHeight="1">
      <c r="A4" s="16" t="s">
        <v>22</v>
      </c>
      <c r="B4" s="16" t="s">
        <v>2461</v>
      </c>
      <c r="C4" s="16" t="s">
        <v>2462</v>
      </c>
      <c r="D4" s="16" t="s">
        <v>2463</v>
      </c>
      <c r="E4" s="16" t="s">
        <v>24</v>
      </c>
    </row>
    <row r="5" spans="1:5" ht="16.95" customHeight="1">
      <c r="A5" s="16"/>
      <c r="B5" s="16" t="s">
        <v>2464</v>
      </c>
      <c r="C5" s="19">
        <v>0</v>
      </c>
      <c r="D5" s="19">
        <v>0</v>
      </c>
      <c r="E5" s="19">
        <f t="shared" ref="C5:E6" si="0">E6</f>
        <v>0</v>
      </c>
    </row>
    <row r="6" spans="1:5" ht="16.95" customHeight="1">
      <c r="A6" s="24">
        <v>103</v>
      </c>
      <c r="B6" s="18" t="s">
        <v>350</v>
      </c>
      <c r="C6" s="19">
        <f t="shared" si="0"/>
        <v>0</v>
      </c>
      <c r="D6" s="19">
        <f t="shared" si="0"/>
        <v>0</v>
      </c>
      <c r="E6" s="19">
        <f t="shared" si="0"/>
        <v>0</v>
      </c>
    </row>
    <row r="7" spans="1:5" ht="16.95" customHeight="1">
      <c r="A7" s="24">
        <v>10306</v>
      </c>
      <c r="B7" s="18" t="s">
        <v>672</v>
      </c>
      <c r="C7" s="19">
        <f>C8+C40+C45+C51+C55</f>
        <v>0</v>
      </c>
      <c r="D7" s="19">
        <f>D8+D40+D45+D51+D55</f>
        <v>0</v>
      </c>
      <c r="E7" s="19">
        <f>E8+E40+E45+E51+E55</f>
        <v>0</v>
      </c>
    </row>
    <row r="8" spans="1:5" ht="16.95" customHeight="1">
      <c r="A8" s="24">
        <v>1030601</v>
      </c>
      <c r="B8" s="18" t="s">
        <v>673</v>
      </c>
      <c r="C8" s="19">
        <f>SUM(C9:C39)</f>
        <v>0</v>
      </c>
      <c r="D8" s="19">
        <f>SUM(D9:D39)</f>
        <v>0</v>
      </c>
      <c r="E8" s="19">
        <f>SUM(E9:E39)</f>
        <v>0</v>
      </c>
    </row>
    <row r="9" spans="1:5" ht="16.95" customHeight="1">
      <c r="A9" s="24">
        <v>103060103</v>
      </c>
      <c r="B9" s="21" t="s">
        <v>2465</v>
      </c>
      <c r="C9" s="20">
        <v>0</v>
      </c>
      <c r="D9" s="20">
        <v>0</v>
      </c>
      <c r="E9" s="25">
        <v>0</v>
      </c>
    </row>
    <row r="10" spans="1:5" ht="16.95" customHeight="1">
      <c r="A10" s="24">
        <v>103060104</v>
      </c>
      <c r="B10" s="21" t="s">
        <v>2466</v>
      </c>
      <c r="C10" s="20">
        <v>0</v>
      </c>
      <c r="D10" s="20">
        <v>0</v>
      </c>
      <c r="E10" s="25">
        <v>0</v>
      </c>
    </row>
    <row r="11" spans="1:5" ht="16.95" customHeight="1">
      <c r="A11" s="24">
        <v>103060105</v>
      </c>
      <c r="B11" s="21" t="s">
        <v>2467</v>
      </c>
      <c r="C11" s="20">
        <v>0</v>
      </c>
      <c r="D11" s="20">
        <v>0</v>
      </c>
      <c r="E11" s="25">
        <v>0</v>
      </c>
    </row>
    <row r="12" spans="1:5" ht="16.95" customHeight="1">
      <c r="A12" s="24">
        <v>103060106</v>
      </c>
      <c r="B12" s="21" t="s">
        <v>2468</v>
      </c>
      <c r="C12" s="20">
        <v>0</v>
      </c>
      <c r="D12" s="20">
        <v>0</v>
      </c>
      <c r="E12" s="25">
        <v>0</v>
      </c>
    </row>
    <row r="13" spans="1:5" ht="16.95" customHeight="1">
      <c r="A13" s="24">
        <v>103060107</v>
      </c>
      <c r="B13" s="21" t="s">
        <v>2469</v>
      </c>
      <c r="C13" s="20">
        <v>0</v>
      </c>
      <c r="D13" s="20">
        <v>0</v>
      </c>
      <c r="E13" s="25">
        <v>0</v>
      </c>
    </row>
    <row r="14" spans="1:5" ht="16.95" customHeight="1">
      <c r="A14" s="24">
        <v>103060108</v>
      </c>
      <c r="B14" s="21" t="s">
        <v>2470</v>
      </c>
      <c r="C14" s="20">
        <v>0</v>
      </c>
      <c r="D14" s="20">
        <v>0</v>
      </c>
      <c r="E14" s="25">
        <v>0</v>
      </c>
    </row>
    <row r="15" spans="1:5" ht="16.95" customHeight="1">
      <c r="A15" s="24">
        <v>103060109</v>
      </c>
      <c r="B15" s="21" t="s">
        <v>2471</v>
      </c>
      <c r="C15" s="20">
        <v>0</v>
      </c>
      <c r="D15" s="20">
        <v>0</v>
      </c>
      <c r="E15" s="25">
        <v>0</v>
      </c>
    </row>
    <row r="16" spans="1:5" ht="16.95" customHeight="1">
      <c r="A16" s="24">
        <v>103060112</v>
      </c>
      <c r="B16" s="21" t="s">
        <v>2472</v>
      </c>
      <c r="C16" s="20">
        <v>0</v>
      </c>
      <c r="D16" s="20">
        <v>0</v>
      </c>
      <c r="E16" s="25">
        <v>0</v>
      </c>
    </row>
    <row r="17" spans="1:5" ht="16.95" customHeight="1">
      <c r="A17" s="24">
        <v>103060113</v>
      </c>
      <c r="B17" s="21" t="s">
        <v>2473</v>
      </c>
      <c r="C17" s="20">
        <v>0</v>
      </c>
      <c r="D17" s="20">
        <v>0</v>
      </c>
      <c r="E17" s="25">
        <v>0</v>
      </c>
    </row>
    <row r="18" spans="1:5" ht="16.95" customHeight="1">
      <c r="A18" s="24">
        <v>103060114</v>
      </c>
      <c r="B18" s="21" t="s">
        <v>2474</v>
      </c>
      <c r="C18" s="20">
        <v>0</v>
      </c>
      <c r="D18" s="20">
        <v>0</v>
      </c>
      <c r="E18" s="25">
        <v>0</v>
      </c>
    </row>
    <row r="19" spans="1:5" ht="16.95" customHeight="1">
      <c r="A19" s="24">
        <v>103060115</v>
      </c>
      <c r="B19" s="21" t="s">
        <v>2475</v>
      </c>
      <c r="C19" s="20">
        <v>0</v>
      </c>
      <c r="D19" s="20">
        <v>0</v>
      </c>
      <c r="E19" s="25">
        <v>0</v>
      </c>
    </row>
    <row r="20" spans="1:5" ht="16.95" customHeight="1">
      <c r="A20" s="24">
        <v>103060116</v>
      </c>
      <c r="B20" s="21" t="s">
        <v>2476</v>
      </c>
      <c r="C20" s="20">
        <v>0</v>
      </c>
      <c r="D20" s="20">
        <v>0</v>
      </c>
      <c r="E20" s="25">
        <v>0</v>
      </c>
    </row>
    <row r="21" spans="1:5" ht="16.95" customHeight="1">
      <c r="A21" s="24">
        <v>103060117</v>
      </c>
      <c r="B21" s="21" t="s">
        <v>2477</v>
      </c>
      <c r="C21" s="20">
        <v>0</v>
      </c>
      <c r="D21" s="20">
        <v>0</v>
      </c>
      <c r="E21" s="25">
        <v>0</v>
      </c>
    </row>
    <row r="22" spans="1:5" ht="16.95" customHeight="1">
      <c r="A22" s="24">
        <v>103060118</v>
      </c>
      <c r="B22" s="21" t="s">
        <v>2478</v>
      </c>
      <c r="C22" s="20">
        <v>0</v>
      </c>
      <c r="D22" s="20">
        <v>0</v>
      </c>
      <c r="E22" s="25">
        <v>0</v>
      </c>
    </row>
    <row r="23" spans="1:5" ht="16.95" customHeight="1">
      <c r="A23" s="24">
        <v>103060119</v>
      </c>
      <c r="B23" s="21" t="s">
        <v>2479</v>
      </c>
      <c r="C23" s="20">
        <v>0</v>
      </c>
      <c r="D23" s="20">
        <v>0</v>
      </c>
      <c r="E23" s="25">
        <v>0</v>
      </c>
    </row>
    <row r="24" spans="1:5" ht="16.95" customHeight="1">
      <c r="A24" s="24">
        <v>103060120</v>
      </c>
      <c r="B24" s="21" t="s">
        <v>2480</v>
      </c>
      <c r="C24" s="20">
        <v>0</v>
      </c>
      <c r="D24" s="20">
        <v>0</v>
      </c>
      <c r="E24" s="25">
        <v>0</v>
      </c>
    </row>
    <row r="25" spans="1:5" ht="16.95" customHeight="1">
      <c r="A25" s="24">
        <v>103060121</v>
      </c>
      <c r="B25" s="21" t="s">
        <v>2481</v>
      </c>
      <c r="C25" s="20">
        <v>0</v>
      </c>
      <c r="D25" s="20">
        <v>0</v>
      </c>
      <c r="E25" s="25">
        <v>0</v>
      </c>
    </row>
    <row r="26" spans="1:5" ht="16.95" customHeight="1">
      <c r="A26" s="24">
        <v>103060122</v>
      </c>
      <c r="B26" s="21" t="s">
        <v>2482</v>
      </c>
      <c r="C26" s="20">
        <v>0</v>
      </c>
      <c r="D26" s="20">
        <v>0</v>
      </c>
      <c r="E26" s="25">
        <v>0</v>
      </c>
    </row>
    <row r="27" spans="1:5" ht="16.95" customHeight="1">
      <c r="A27" s="24">
        <v>103060123</v>
      </c>
      <c r="B27" s="21" t="s">
        <v>2483</v>
      </c>
      <c r="C27" s="20">
        <v>0</v>
      </c>
      <c r="D27" s="20">
        <v>0</v>
      </c>
      <c r="E27" s="25">
        <v>0</v>
      </c>
    </row>
    <row r="28" spans="1:5" ht="16.95" customHeight="1">
      <c r="A28" s="24">
        <v>103060124</v>
      </c>
      <c r="B28" s="21" t="s">
        <v>2484</v>
      </c>
      <c r="C28" s="20">
        <v>0</v>
      </c>
      <c r="D28" s="20">
        <v>0</v>
      </c>
      <c r="E28" s="25">
        <v>0</v>
      </c>
    </row>
    <row r="29" spans="1:5" ht="16.95" customHeight="1">
      <c r="A29" s="24">
        <v>103060125</v>
      </c>
      <c r="B29" s="21" t="s">
        <v>2485</v>
      </c>
      <c r="C29" s="20">
        <v>0</v>
      </c>
      <c r="D29" s="20">
        <v>0</v>
      </c>
      <c r="E29" s="25">
        <v>0</v>
      </c>
    </row>
    <row r="30" spans="1:5" ht="16.95" customHeight="1">
      <c r="A30" s="24">
        <v>103060126</v>
      </c>
      <c r="B30" s="21" t="s">
        <v>2486</v>
      </c>
      <c r="C30" s="20">
        <v>0</v>
      </c>
      <c r="D30" s="20">
        <v>0</v>
      </c>
      <c r="E30" s="25">
        <v>0</v>
      </c>
    </row>
    <row r="31" spans="1:5" ht="16.95" customHeight="1">
      <c r="A31" s="24">
        <v>103060127</v>
      </c>
      <c r="B31" s="21" t="s">
        <v>2487</v>
      </c>
      <c r="C31" s="20">
        <v>0</v>
      </c>
      <c r="D31" s="20">
        <v>0</v>
      </c>
      <c r="E31" s="25">
        <v>0</v>
      </c>
    </row>
    <row r="32" spans="1:5" ht="16.95" customHeight="1">
      <c r="A32" s="24">
        <v>103060128</v>
      </c>
      <c r="B32" s="21" t="s">
        <v>2488</v>
      </c>
      <c r="C32" s="20">
        <v>0</v>
      </c>
      <c r="D32" s="20">
        <v>0</v>
      </c>
      <c r="E32" s="25">
        <v>0</v>
      </c>
    </row>
    <row r="33" spans="1:5" ht="16.95" customHeight="1">
      <c r="A33" s="24">
        <v>103060129</v>
      </c>
      <c r="B33" s="21" t="s">
        <v>2489</v>
      </c>
      <c r="C33" s="20">
        <v>0</v>
      </c>
      <c r="D33" s="20">
        <v>0</v>
      </c>
      <c r="E33" s="25">
        <v>0</v>
      </c>
    </row>
    <row r="34" spans="1:5" ht="16.95" customHeight="1">
      <c r="A34" s="24">
        <v>103060130</v>
      </c>
      <c r="B34" s="21" t="s">
        <v>2490</v>
      </c>
      <c r="C34" s="20">
        <v>0</v>
      </c>
      <c r="D34" s="20">
        <v>0</v>
      </c>
      <c r="E34" s="25">
        <v>0</v>
      </c>
    </row>
    <row r="35" spans="1:5" ht="16.95" customHeight="1">
      <c r="A35" s="24">
        <v>103060131</v>
      </c>
      <c r="B35" s="21" t="s">
        <v>2491</v>
      </c>
      <c r="C35" s="20">
        <v>0</v>
      </c>
      <c r="D35" s="20">
        <v>0</v>
      </c>
      <c r="E35" s="25">
        <v>0</v>
      </c>
    </row>
    <row r="36" spans="1:5" ht="16.95" customHeight="1">
      <c r="A36" s="24">
        <v>103060132</v>
      </c>
      <c r="B36" s="21" t="s">
        <v>2492</v>
      </c>
      <c r="C36" s="20">
        <v>0</v>
      </c>
      <c r="D36" s="20">
        <v>0</v>
      </c>
      <c r="E36" s="25">
        <v>0</v>
      </c>
    </row>
    <row r="37" spans="1:5" ht="16.95" customHeight="1">
      <c r="A37" s="24">
        <v>103060133</v>
      </c>
      <c r="B37" s="21" t="s">
        <v>2493</v>
      </c>
      <c r="C37" s="20">
        <v>0</v>
      </c>
      <c r="D37" s="20">
        <v>0</v>
      </c>
      <c r="E37" s="25">
        <v>0</v>
      </c>
    </row>
    <row r="38" spans="1:5" ht="16.95" customHeight="1">
      <c r="A38" s="24">
        <v>103060134</v>
      </c>
      <c r="B38" s="21" t="s">
        <v>675</v>
      </c>
      <c r="C38" s="20">
        <v>0</v>
      </c>
      <c r="D38" s="20">
        <v>0</v>
      </c>
      <c r="E38" s="25">
        <v>0</v>
      </c>
    </row>
    <row r="39" spans="1:5" ht="16.95" customHeight="1">
      <c r="A39" s="24">
        <v>103060198</v>
      </c>
      <c r="B39" s="21" t="s">
        <v>2494</v>
      </c>
      <c r="C39" s="20">
        <v>0</v>
      </c>
      <c r="D39" s="20">
        <v>0</v>
      </c>
      <c r="E39" s="25">
        <v>0</v>
      </c>
    </row>
    <row r="40" spans="1:5" ht="16.95" customHeight="1">
      <c r="A40" s="24">
        <v>1030602</v>
      </c>
      <c r="B40" s="18" t="s">
        <v>677</v>
      </c>
      <c r="C40" s="19">
        <f>SUM(C41:C44)</f>
        <v>0</v>
      </c>
      <c r="D40" s="19">
        <f>SUM(D41:D44)</f>
        <v>0</v>
      </c>
      <c r="E40" s="19">
        <f>SUM(E41:E44)</f>
        <v>0</v>
      </c>
    </row>
    <row r="41" spans="1:5" ht="16.95" customHeight="1">
      <c r="A41" s="24">
        <v>103060202</v>
      </c>
      <c r="B41" s="21" t="s">
        <v>2495</v>
      </c>
      <c r="C41" s="20">
        <v>0</v>
      </c>
      <c r="D41" s="20">
        <v>0</v>
      </c>
      <c r="E41" s="25">
        <v>0</v>
      </c>
    </row>
    <row r="42" spans="1:5" ht="16.95" customHeight="1">
      <c r="A42" s="24">
        <v>103060203</v>
      </c>
      <c r="B42" s="21" t="s">
        <v>2496</v>
      </c>
      <c r="C42" s="20">
        <v>0</v>
      </c>
      <c r="D42" s="20">
        <v>0</v>
      </c>
      <c r="E42" s="25">
        <v>0</v>
      </c>
    </row>
    <row r="43" spans="1:5" ht="16.95" customHeight="1">
      <c r="A43" s="24">
        <v>103060204</v>
      </c>
      <c r="B43" s="21" t="s">
        <v>2497</v>
      </c>
      <c r="C43" s="20">
        <v>0</v>
      </c>
      <c r="D43" s="20">
        <v>0</v>
      </c>
      <c r="E43" s="25">
        <v>0</v>
      </c>
    </row>
    <row r="44" spans="1:5" ht="16.95" customHeight="1">
      <c r="A44" s="24">
        <v>103060298</v>
      </c>
      <c r="B44" s="21" t="s">
        <v>2498</v>
      </c>
      <c r="C44" s="20">
        <v>0</v>
      </c>
      <c r="D44" s="20">
        <v>0</v>
      </c>
      <c r="E44" s="25">
        <v>0</v>
      </c>
    </row>
    <row r="45" spans="1:5" ht="16.95" customHeight="1">
      <c r="A45" s="24">
        <v>1030603</v>
      </c>
      <c r="B45" s="18" t="s">
        <v>680</v>
      </c>
      <c r="C45" s="19">
        <f>SUM(C46:C50)</f>
        <v>0</v>
      </c>
      <c r="D45" s="19">
        <f>SUM(D46:D50)</f>
        <v>0</v>
      </c>
      <c r="E45" s="19">
        <f>SUM(E46:E50)</f>
        <v>0</v>
      </c>
    </row>
    <row r="46" spans="1:5" ht="16.95" customHeight="1">
      <c r="A46" s="24">
        <v>103060301</v>
      </c>
      <c r="B46" s="21" t="s">
        <v>2499</v>
      </c>
      <c r="C46" s="20">
        <v>0</v>
      </c>
      <c r="D46" s="20">
        <v>0</v>
      </c>
      <c r="E46" s="25">
        <v>0</v>
      </c>
    </row>
    <row r="47" spans="1:5" ht="16.95" customHeight="1">
      <c r="A47" s="24">
        <v>103060304</v>
      </c>
      <c r="B47" s="21" t="s">
        <v>2500</v>
      </c>
      <c r="C47" s="20">
        <v>0</v>
      </c>
      <c r="D47" s="20">
        <v>0</v>
      </c>
      <c r="E47" s="25">
        <v>0</v>
      </c>
    </row>
    <row r="48" spans="1:5" ht="16.95" customHeight="1">
      <c r="A48" s="24">
        <v>103060305</v>
      </c>
      <c r="B48" s="21" t="s">
        <v>2501</v>
      </c>
      <c r="C48" s="20">
        <v>0</v>
      </c>
      <c r="D48" s="20">
        <v>0</v>
      </c>
      <c r="E48" s="25">
        <v>0</v>
      </c>
    </row>
    <row r="49" spans="1:5" ht="16.95" customHeight="1">
      <c r="A49" s="24">
        <v>103060307</v>
      </c>
      <c r="B49" s="21" t="s">
        <v>2502</v>
      </c>
      <c r="C49" s="20">
        <v>0</v>
      </c>
      <c r="D49" s="20">
        <v>0</v>
      </c>
      <c r="E49" s="25">
        <v>0</v>
      </c>
    </row>
    <row r="50" spans="1:5" ht="16.95" customHeight="1">
      <c r="A50" s="24">
        <v>103060398</v>
      </c>
      <c r="B50" s="21" t="s">
        <v>2503</v>
      </c>
      <c r="C50" s="20">
        <v>0</v>
      </c>
      <c r="D50" s="20">
        <v>0</v>
      </c>
      <c r="E50" s="25">
        <v>0</v>
      </c>
    </row>
    <row r="51" spans="1:5" ht="16.95" customHeight="1">
      <c r="A51" s="24">
        <v>1030604</v>
      </c>
      <c r="B51" s="18" t="s">
        <v>682</v>
      </c>
      <c r="C51" s="19">
        <f>SUM(C52:C54)</f>
        <v>0</v>
      </c>
      <c r="D51" s="19">
        <f>SUM(D52:D54)</f>
        <v>0</v>
      </c>
      <c r="E51" s="19">
        <f>SUM(E52:E54)</f>
        <v>0</v>
      </c>
    </row>
    <row r="52" spans="1:5" ht="16.95" customHeight="1">
      <c r="A52" s="24">
        <v>103060401</v>
      </c>
      <c r="B52" s="21" t="s">
        <v>2504</v>
      </c>
      <c r="C52" s="20">
        <v>0</v>
      </c>
      <c r="D52" s="20">
        <v>0</v>
      </c>
      <c r="E52" s="25">
        <v>0</v>
      </c>
    </row>
    <row r="53" spans="1:5" ht="16.95" customHeight="1">
      <c r="A53" s="24">
        <v>103060402</v>
      </c>
      <c r="B53" s="21" t="s">
        <v>2505</v>
      </c>
      <c r="C53" s="20">
        <v>0</v>
      </c>
      <c r="D53" s="20">
        <v>0</v>
      </c>
      <c r="E53" s="25">
        <v>0</v>
      </c>
    </row>
    <row r="54" spans="1:5" ht="16.95" customHeight="1">
      <c r="A54" s="24">
        <v>103060498</v>
      </c>
      <c r="B54" s="21" t="s">
        <v>2506</v>
      </c>
      <c r="C54" s="20">
        <v>0</v>
      </c>
      <c r="D54" s="20">
        <v>0</v>
      </c>
      <c r="E54" s="25">
        <v>0</v>
      </c>
    </row>
    <row r="55" spans="1:5" ht="16.95" customHeight="1">
      <c r="A55" s="24">
        <v>1030698</v>
      </c>
      <c r="B55" s="18" t="s">
        <v>2507</v>
      </c>
      <c r="C55" s="20">
        <v>0</v>
      </c>
      <c r="D55" s="20">
        <v>0</v>
      </c>
      <c r="E55" s="25">
        <v>0</v>
      </c>
    </row>
    <row r="56" spans="1:5" ht="17.100000000000001" customHeight="1">
      <c r="A56" t="s">
        <v>2508</v>
      </c>
    </row>
  </sheetData>
  <mergeCells count="2">
    <mergeCell ref="A1:E1"/>
    <mergeCell ref="A3:E3"/>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17.xml><?xml version="1.0" encoding="utf-8"?>
<worksheet xmlns="http://schemas.openxmlformats.org/spreadsheetml/2006/main" xmlns:r="http://schemas.openxmlformats.org/officeDocument/2006/relationships">
  <dimension ref="A1:E37"/>
  <sheetViews>
    <sheetView workbookViewId="0">
      <selection activeCell="F49" sqref="F49"/>
    </sheetView>
  </sheetViews>
  <sheetFormatPr defaultColWidth="9" defaultRowHeight="15.6"/>
  <cols>
    <col min="1" max="5" width="17.59765625" customWidth="1"/>
  </cols>
  <sheetData>
    <row r="1" spans="1:5" ht="22.2">
      <c r="A1" s="98" t="s">
        <v>2509</v>
      </c>
      <c r="B1" s="98"/>
      <c r="C1" s="98"/>
      <c r="D1" s="98"/>
      <c r="E1" s="98"/>
    </row>
    <row r="2" spans="1:5" ht="17.399999999999999" customHeight="1">
      <c r="A2" s="15"/>
      <c r="B2" s="15"/>
      <c r="C2" s="15"/>
      <c r="D2" s="15"/>
      <c r="E2" s="15"/>
    </row>
    <row r="3" spans="1:5">
      <c r="A3" s="99" t="s">
        <v>758</v>
      </c>
      <c r="B3" s="99"/>
      <c r="C3" s="99"/>
      <c r="D3" s="99"/>
      <c r="E3" s="99"/>
    </row>
    <row r="4" spans="1:5" ht="16.2" customHeight="1">
      <c r="A4" s="16" t="s">
        <v>22</v>
      </c>
      <c r="B4" s="16" t="s">
        <v>2461</v>
      </c>
      <c r="C4" s="16" t="s">
        <v>2462</v>
      </c>
      <c r="D4" s="16" t="s">
        <v>2463</v>
      </c>
      <c r="E4" s="16" t="s">
        <v>24</v>
      </c>
    </row>
    <row r="5" spans="1:5" ht="16.2" customHeight="1">
      <c r="A5" s="24"/>
      <c r="B5" s="16" t="s">
        <v>2510</v>
      </c>
      <c r="C5" s="19">
        <f>C6+C9</f>
        <v>0</v>
      </c>
      <c r="D5" s="19">
        <f>D6+D9</f>
        <v>0</v>
      </c>
      <c r="E5" s="19">
        <f>E6+E9</f>
        <v>0</v>
      </c>
    </row>
    <row r="6" spans="1:5" ht="16.2" customHeight="1">
      <c r="A6" s="24">
        <v>208</v>
      </c>
      <c r="B6" s="18" t="s">
        <v>1173</v>
      </c>
      <c r="C6" s="19">
        <f t="shared" ref="C6:E7" si="0">C7</f>
        <v>0</v>
      </c>
      <c r="D6" s="19">
        <f t="shared" si="0"/>
        <v>0</v>
      </c>
      <c r="E6" s="19">
        <f t="shared" si="0"/>
        <v>0</v>
      </c>
    </row>
    <row r="7" spans="1:5" ht="16.2" customHeight="1">
      <c r="A7" s="24">
        <v>20804</v>
      </c>
      <c r="B7" s="18" t="s">
        <v>1192</v>
      </c>
      <c r="C7" s="19">
        <f t="shared" si="0"/>
        <v>0</v>
      </c>
      <c r="D7" s="19">
        <f t="shared" si="0"/>
        <v>0</v>
      </c>
      <c r="E7" s="19">
        <f t="shared" si="0"/>
        <v>0</v>
      </c>
    </row>
    <row r="8" spans="1:5" ht="16.2" customHeight="1">
      <c r="A8" s="24">
        <v>2080451</v>
      </c>
      <c r="B8" s="21" t="s">
        <v>2511</v>
      </c>
      <c r="C8" s="20">
        <v>0</v>
      </c>
      <c r="D8" s="20">
        <v>0</v>
      </c>
      <c r="E8" s="25">
        <v>0</v>
      </c>
    </row>
    <row r="9" spans="1:5" ht="16.2" customHeight="1">
      <c r="A9" s="24">
        <v>223</v>
      </c>
      <c r="B9" s="18" t="s">
        <v>2510</v>
      </c>
      <c r="C9" s="19">
        <f>C10+C20+C29+C31+C35</f>
        <v>0</v>
      </c>
      <c r="D9" s="19">
        <f>D10+D20+D29+D31+D35</f>
        <v>0</v>
      </c>
      <c r="E9" s="19">
        <f>E10+E20+E29+E31+E35</f>
        <v>0</v>
      </c>
    </row>
    <row r="10" spans="1:5" ht="16.2" customHeight="1">
      <c r="A10" s="24">
        <v>22301</v>
      </c>
      <c r="B10" s="18" t="s">
        <v>2512</v>
      </c>
      <c r="C10" s="19">
        <f>SUM(C11:C19)</f>
        <v>0</v>
      </c>
      <c r="D10" s="19">
        <f>SUM(D11:D19)</f>
        <v>0</v>
      </c>
      <c r="E10" s="19">
        <f>SUM(E11:E19)</f>
        <v>0</v>
      </c>
    </row>
    <row r="11" spans="1:5" ht="16.2" customHeight="1">
      <c r="A11" s="24">
        <v>2230101</v>
      </c>
      <c r="B11" s="21" t="s">
        <v>2513</v>
      </c>
      <c r="C11" s="20">
        <v>0</v>
      </c>
      <c r="D11" s="20">
        <v>0</v>
      </c>
      <c r="E11" s="25">
        <v>0</v>
      </c>
    </row>
    <row r="12" spans="1:5" ht="16.2" customHeight="1">
      <c r="A12" s="24">
        <v>2230102</v>
      </c>
      <c r="B12" s="21" t="s">
        <v>2514</v>
      </c>
      <c r="C12" s="20">
        <v>0</v>
      </c>
      <c r="D12" s="20">
        <v>0</v>
      </c>
      <c r="E12" s="25">
        <v>0</v>
      </c>
    </row>
    <row r="13" spans="1:5" ht="16.2" customHeight="1">
      <c r="A13" s="24">
        <v>2230103</v>
      </c>
      <c r="B13" s="21" t="s">
        <v>2515</v>
      </c>
      <c r="C13" s="20">
        <v>0</v>
      </c>
      <c r="D13" s="20">
        <v>0</v>
      </c>
      <c r="E13" s="25">
        <v>0</v>
      </c>
    </row>
    <row r="14" spans="1:5" ht="16.2" customHeight="1">
      <c r="A14" s="24">
        <v>2230104</v>
      </c>
      <c r="B14" s="21" t="s">
        <v>2516</v>
      </c>
      <c r="C14" s="20">
        <v>0</v>
      </c>
      <c r="D14" s="20">
        <v>0</v>
      </c>
      <c r="E14" s="25">
        <v>0</v>
      </c>
    </row>
    <row r="15" spans="1:5" ht="16.2" customHeight="1">
      <c r="A15" s="24">
        <v>2230105</v>
      </c>
      <c r="B15" s="21" t="s">
        <v>2517</v>
      </c>
      <c r="C15" s="20">
        <v>0</v>
      </c>
      <c r="D15" s="20">
        <v>0</v>
      </c>
      <c r="E15" s="25">
        <v>0</v>
      </c>
    </row>
    <row r="16" spans="1:5" ht="16.2" customHeight="1">
      <c r="A16" s="24">
        <v>2230106</v>
      </c>
      <c r="B16" s="21" t="s">
        <v>2518</v>
      </c>
      <c r="C16" s="20">
        <v>0</v>
      </c>
      <c r="D16" s="20">
        <v>0</v>
      </c>
      <c r="E16" s="25">
        <v>0</v>
      </c>
    </row>
    <row r="17" spans="1:5" ht="16.2" customHeight="1">
      <c r="A17" s="24">
        <v>2230107</v>
      </c>
      <c r="B17" s="21" t="s">
        <v>2519</v>
      </c>
      <c r="C17" s="20">
        <v>0</v>
      </c>
      <c r="D17" s="20">
        <v>0</v>
      </c>
      <c r="E17" s="25">
        <v>0</v>
      </c>
    </row>
    <row r="18" spans="1:5" ht="16.2" customHeight="1">
      <c r="A18" s="24">
        <v>2230108</v>
      </c>
      <c r="B18" s="21" t="s">
        <v>2520</v>
      </c>
      <c r="C18" s="20">
        <v>0</v>
      </c>
      <c r="D18" s="20">
        <v>0</v>
      </c>
      <c r="E18" s="25">
        <v>0</v>
      </c>
    </row>
    <row r="19" spans="1:5" ht="16.2" customHeight="1">
      <c r="A19" s="24">
        <v>2230199</v>
      </c>
      <c r="B19" s="21" t="s">
        <v>2521</v>
      </c>
      <c r="C19" s="20">
        <v>0</v>
      </c>
      <c r="D19" s="20">
        <v>0</v>
      </c>
      <c r="E19" s="25">
        <v>0</v>
      </c>
    </row>
    <row r="20" spans="1:5" ht="16.2" customHeight="1">
      <c r="A20" s="24">
        <v>22302</v>
      </c>
      <c r="B20" s="18" t="s">
        <v>2522</v>
      </c>
      <c r="C20" s="19">
        <f>SUM(C21:C28)</f>
        <v>0</v>
      </c>
      <c r="D20" s="19">
        <f>SUM(D21:D28)</f>
        <v>0</v>
      </c>
      <c r="E20" s="19">
        <f>SUM(E21:E28)</f>
        <v>0</v>
      </c>
    </row>
    <row r="21" spans="1:5" ht="16.2" customHeight="1">
      <c r="A21" s="24">
        <v>2230201</v>
      </c>
      <c r="B21" s="21" t="s">
        <v>2523</v>
      </c>
      <c r="C21" s="20">
        <v>0</v>
      </c>
      <c r="D21" s="20">
        <v>0</v>
      </c>
      <c r="E21" s="25">
        <v>0</v>
      </c>
    </row>
    <row r="22" spans="1:5" ht="16.2" customHeight="1">
      <c r="A22" s="24">
        <v>2230202</v>
      </c>
      <c r="B22" s="21" t="s">
        <v>2524</v>
      </c>
      <c r="C22" s="20">
        <v>0</v>
      </c>
      <c r="D22" s="20">
        <v>0</v>
      </c>
      <c r="E22" s="25">
        <v>0</v>
      </c>
    </row>
    <row r="23" spans="1:5" ht="16.2" customHeight="1">
      <c r="A23" s="24">
        <v>2230203</v>
      </c>
      <c r="B23" s="21" t="s">
        <v>2525</v>
      </c>
      <c r="C23" s="20">
        <v>0</v>
      </c>
      <c r="D23" s="20">
        <v>0</v>
      </c>
      <c r="E23" s="25">
        <v>0</v>
      </c>
    </row>
    <row r="24" spans="1:5" ht="16.2" customHeight="1">
      <c r="A24" s="24">
        <v>2230204</v>
      </c>
      <c r="B24" s="21" t="s">
        <v>2526</v>
      </c>
      <c r="C24" s="20">
        <v>0</v>
      </c>
      <c r="D24" s="20">
        <v>0</v>
      </c>
      <c r="E24" s="25">
        <v>0</v>
      </c>
    </row>
    <row r="25" spans="1:5" ht="16.2" customHeight="1">
      <c r="A25" s="24">
        <v>2230205</v>
      </c>
      <c r="B25" s="21" t="s">
        <v>2527</v>
      </c>
      <c r="C25" s="20">
        <v>0</v>
      </c>
      <c r="D25" s="20">
        <v>0</v>
      </c>
      <c r="E25" s="25">
        <v>0</v>
      </c>
    </row>
    <row r="26" spans="1:5" ht="16.2" customHeight="1">
      <c r="A26" s="24">
        <v>2230206</v>
      </c>
      <c r="B26" s="21" t="s">
        <v>2528</v>
      </c>
      <c r="C26" s="20">
        <v>0</v>
      </c>
      <c r="D26" s="20">
        <v>0</v>
      </c>
      <c r="E26" s="25">
        <v>0</v>
      </c>
    </row>
    <row r="27" spans="1:5" ht="16.2" customHeight="1">
      <c r="A27" s="24">
        <v>2230207</v>
      </c>
      <c r="B27" s="21" t="s">
        <v>2529</v>
      </c>
      <c r="C27" s="20">
        <v>0</v>
      </c>
      <c r="D27" s="20">
        <v>0</v>
      </c>
      <c r="E27" s="25">
        <v>0</v>
      </c>
    </row>
    <row r="28" spans="1:5" ht="16.2" customHeight="1">
      <c r="A28" s="24">
        <v>2230299</v>
      </c>
      <c r="B28" s="21" t="s">
        <v>2530</v>
      </c>
      <c r="C28" s="20">
        <v>0</v>
      </c>
      <c r="D28" s="20">
        <v>0</v>
      </c>
      <c r="E28" s="25">
        <v>0</v>
      </c>
    </row>
    <row r="29" spans="1:5" ht="16.2" customHeight="1">
      <c r="A29" s="24">
        <v>22303</v>
      </c>
      <c r="B29" s="18" t="s">
        <v>2531</v>
      </c>
      <c r="C29" s="19">
        <f>C30</f>
        <v>0</v>
      </c>
      <c r="D29" s="19">
        <f>D30</f>
        <v>0</v>
      </c>
      <c r="E29" s="19">
        <f>E30</f>
        <v>0</v>
      </c>
    </row>
    <row r="30" spans="1:5" ht="16.2" customHeight="1">
      <c r="A30" s="24">
        <v>2230301</v>
      </c>
      <c r="B30" s="21" t="s">
        <v>2532</v>
      </c>
      <c r="C30" s="20">
        <v>0</v>
      </c>
      <c r="D30" s="20">
        <v>0</v>
      </c>
      <c r="E30" s="25">
        <v>0</v>
      </c>
    </row>
    <row r="31" spans="1:5" ht="16.2" customHeight="1">
      <c r="A31" s="24">
        <v>22304</v>
      </c>
      <c r="B31" s="18" t="s">
        <v>2533</v>
      </c>
      <c r="C31" s="19">
        <f>C32+C33+C34</f>
        <v>0</v>
      </c>
      <c r="D31" s="19">
        <f>D32+D33+D34</f>
        <v>0</v>
      </c>
      <c r="E31" s="19">
        <f>E32+E33+E34</f>
        <v>0</v>
      </c>
    </row>
    <row r="32" spans="1:5" ht="16.2" customHeight="1">
      <c r="A32" s="24">
        <v>2230401</v>
      </c>
      <c r="B32" s="21" t="s">
        <v>2534</v>
      </c>
      <c r="C32" s="20">
        <v>0</v>
      </c>
      <c r="D32" s="20">
        <v>0</v>
      </c>
      <c r="E32" s="25">
        <v>0</v>
      </c>
    </row>
    <row r="33" spans="1:5" ht="16.2" customHeight="1">
      <c r="A33" s="24">
        <v>2230402</v>
      </c>
      <c r="B33" s="21" t="s">
        <v>2535</v>
      </c>
      <c r="C33" s="20">
        <v>0</v>
      </c>
      <c r="D33" s="20">
        <v>0</v>
      </c>
      <c r="E33" s="25">
        <v>0</v>
      </c>
    </row>
    <row r="34" spans="1:5" ht="16.2" customHeight="1">
      <c r="A34" s="24">
        <v>2230499</v>
      </c>
      <c r="B34" s="21" t="s">
        <v>2536</v>
      </c>
      <c r="C34" s="20">
        <v>0</v>
      </c>
      <c r="D34" s="20">
        <v>0</v>
      </c>
      <c r="E34" s="25">
        <v>0</v>
      </c>
    </row>
    <row r="35" spans="1:5" ht="16.2" customHeight="1">
      <c r="A35" s="24">
        <v>22399</v>
      </c>
      <c r="B35" s="18" t="s">
        <v>2537</v>
      </c>
      <c r="C35" s="19">
        <f>C36</f>
        <v>0</v>
      </c>
      <c r="D35" s="19">
        <f>D36</f>
        <v>0</v>
      </c>
      <c r="E35" s="19">
        <f>E36</f>
        <v>0</v>
      </c>
    </row>
    <row r="36" spans="1:5" ht="16.2" customHeight="1">
      <c r="A36" s="24">
        <v>2239901</v>
      </c>
      <c r="B36" s="21" t="s">
        <v>2538</v>
      </c>
      <c r="C36" s="20">
        <v>0</v>
      </c>
      <c r="D36" s="20">
        <v>0</v>
      </c>
      <c r="E36" s="25">
        <v>0</v>
      </c>
    </row>
    <row r="37" spans="1:5" ht="16.2" customHeight="1"/>
  </sheetData>
  <mergeCells count="2">
    <mergeCell ref="A1:E1"/>
    <mergeCell ref="A3:E3"/>
  </mergeCells>
  <phoneticPr fontId="1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E20"/>
  <sheetViews>
    <sheetView showGridLines="0" showZeros="0" workbookViewId="0">
      <selection activeCell="D13" sqref="D13"/>
    </sheetView>
  </sheetViews>
  <sheetFormatPr defaultColWidth="12.09765625" defaultRowHeight="15.6" customHeight="1"/>
  <cols>
    <col min="1" max="5" width="21.59765625" customWidth="1"/>
  </cols>
  <sheetData>
    <row r="1" spans="1:5" ht="19.95" customHeight="1">
      <c r="A1" s="23"/>
      <c r="B1" s="23"/>
      <c r="C1" s="23"/>
      <c r="D1" s="23"/>
      <c r="E1" s="23"/>
    </row>
    <row r="2" spans="1:5" ht="19.95" customHeight="1">
      <c r="A2" s="23"/>
      <c r="B2" s="23"/>
      <c r="C2" s="23"/>
      <c r="D2" s="23"/>
      <c r="E2" s="23"/>
    </row>
    <row r="3" spans="1:5" ht="19.95" customHeight="1">
      <c r="A3" s="23"/>
      <c r="B3" s="23"/>
      <c r="C3" s="23"/>
      <c r="D3" s="23"/>
      <c r="E3" s="23"/>
    </row>
    <row r="4" spans="1:5" ht="19.95" customHeight="1">
      <c r="A4" s="23"/>
      <c r="B4" s="23"/>
      <c r="C4" s="23"/>
      <c r="D4" s="23"/>
      <c r="E4" s="23"/>
    </row>
    <row r="5" spans="1:5" ht="19.95" customHeight="1">
      <c r="A5" s="23"/>
      <c r="B5" s="23"/>
      <c r="C5" s="23"/>
      <c r="D5" s="23"/>
      <c r="E5" s="23"/>
    </row>
    <row r="6" spans="1:5" ht="19.95" customHeight="1">
      <c r="A6" s="23"/>
      <c r="B6" s="23"/>
      <c r="C6" s="23"/>
      <c r="D6" s="23"/>
      <c r="E6" s="23"/>
    </row>
    <row r="7" spans="1:5" ht="19.95" customHeight="1">
      <c r="A7" s="23"/>
      <c r="B7" s="23"/>
      <c r="C7" s="23"/>
      <c r="D7" s="23"/>
      <c r="E7" s="23"/>
    </row>
    <row r="8" spans="1:5" ht="19.95" customHeight="1">
      <c r="A8" s="23"/>
      <c r="B8" s="23"/>
      <c r="C8" s="23"/>
      <c r="D8" s="23"/>
      <c r="E8" s="23"/>
    </row>
    <row r="9" spans="1:5" ht="41.25" customHeight="1">
      <c r="A9" s="97" t="s">
        <v>2539</v>
      </c>
      <c r="B9" s="97"/>
      <c r="C9" s="97"/>
      <c r="D9" s="97"/>
      <c r="E9" s="97"/>
    </row>
    <row r="10" spans="1:5" ht="19.95" customHeight="1">
      <c r="A10" s="23"/>
      <c r="B10" s="23"/>
      <c r="C10" s="23"/>
      <c r="D10" s="23"/>
      <c r="E10" s="23"/>
    </row>
    <row r="11" spans="1:5" ht="19.95" customHeight="1">
      <c r="A11" s="23"/>
      <c r="B11" s="23"/>
      <c r="C11" s="23"/>
      <c r="D11" s="23"/>
      <c r="E11" s="23"/>
    </row>
    <row r="12" spans="1:5" ht="19.95" customHeight="1">
      <c r="A12" s="23"/>
      <c r="B12" s="23"/>
      <c r="C12" s="23"/>
      <c r="D12" s="23"/>
      <c r="E12" s="23"/>
    </row>
    <row r="13" spans="1:5" ht="19.95" customHeight="1">
      <c r="A13" s="23"/>
      <c r="B13" s="23"/>
      <c r="C13" s="23"/>
      <c r="D13" s="23"/>
      <c r="E13" s="23"/>
    </row>
    <row r="14" spans="1:5" ht="19.95" customHeight="1">
      <c r="A14" s="23"/>
      <c r="B14" s="23"/>
      <c r="C14" s="23"/>
      <c r="D14" s="23"/>
      <c r="E14" s="23"/>
    </row>
    <row r="15" spans="1:5" ht="19.95" customHeight="1">
      <c r="A15" s="23"/>
      <c r="B15" s="23"/>
      <c r="C15" s="23"/>
      <c r="D15" s="23"/>
      <c r="E15" s="23"/>
    </row>
    <row r="16" spans="1:5" ht="19.95" customHeight="1">
      <c r="A16" s="23"/>
      <c r="B16" s="23"/>
      <c r="C16" s="23"/>
      <c r="D16" s="23"/>
      <c r="E16" s="23"/>
    </row>
    <row r="17" spans="1:5" ht="19.95" customHeight="1">
      <c r="A17" s="23"/>
      <c r="B17" s="23"/>
      <c r="C17" s="23"/>
      <c r="D17" s="23"/>
      <c r="E17" s="23"/>
    </row>
    <row r="18" spans="1:5" ht="19.95" customHeight="1">
      <c r="A18" s="23"/>
      <c r="B18" s="23"/>
      <c r="C18" s="23"/>
      <c r="D18" s="23"/>
      <c r="E18" s="23"/>
    </row>
    <row r="19" spans="1:5" ht="19.95" customHeight="1">
      <c r="A19" s="23"/>
      <c r="B19" s="23"/>
      <c r="C19" s="23"/>
      <c r="D19" s="23"/>
      <c r="E19" s="23"/>
    </row>
    <row r="20" spans="1:5" ht="19.95" customHeight="1">
      <c r="A20" s="23"/>
      <c r="B20" s="23"/>
      <c r="C20" s="23"/>
      <c r="D20" s="23"/>
      <c r="E20" s="23"/>
    </row>
  </sheetData>
  <mergeCells count="1">
    <mergeCell ref="A9:E9"/>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19.xml><?xml version="1.0" encoding="utf-8"?>
<worksheet xmlns="http://schemas.openxmlformats.org/spreadsheetml/2006/main" xmlns:r="http://schemas.openxmlformats.org/officeDocument/2006/relationships">
  <dimension ref="A1:J12"/>
  <sheetViews>
    <sheetView showGridLines="0" showZeros="0" workbookViewId="0">
      <selection activeCell="L4" sqref="L4"/>
    </sheetView>
  </sheetViews>
  <sheetFormatPr defaultColWidth="12.09765625" defaultRowHeight="15.6" customHeight="1"/>
  <cols>
    <col min="1" max="1" width="30" customWidth="1"/>
    <col min="2" max="2" width="13.09765625" customWidth="1"/>
    <col min="3" max="3" width="12.09765625" customWidth="1"/>
    <col min="4" max="4" width="12.5" customWidth="1"/>
    <col min="5" max="5" width="13.09765625" customWidth="1"/>
    <col min="6" max="6" width="12.19921875" customWidth="1"/>
    <col min="7" max="7" width="11.8984375" customWidth="1"/>
    <col min="8" max="9" width="12.59765625" customWidth="1"/>
    <col min="10" max="10" width="12.5" customWidth="1"/>
  </cols>
  <sheetData>
    <row r="1" spans="1:10" ht="33.9" customHeight="1">
      <c r="A1" s="98" t="s">
        <v>2540</v>
      </c>
      <c r="B1" s="98"/>
      <c r="C1" s="98"/>
      <c r="D1" s="98"/>
      <c r="E1" s="98"/>
      <c r="F1" s="98"/>
      <c r="G1" s="98"/>
      <c r="H1" s="98"/>
      <c r="I1" s="98"/>
      <c r="J1" s="98"/>
    </row>
    <row r="2" spans="1:10" ht="16.8" customHeight="1">
      <c r="A2" s="15"/>
      <c r="B2" s="15"/>
      <c r="C2" s="15"/>
      <c r="D2" s="15"/>
      <c r="E2" s="15"/>
      <c r="F2" s="15"/>
      <c r="G2" s="15"/>
      <c r="H2" s="15"/>
      <c r="I2" s="15"/>
      <c r="J2" s="15"/>
    </row>
    <row r="3" spans="1:10" ht="16.95" customHeight="1">
      <c r="A3" s="99" t="s">
        <v>758</v>
      </c>
      <c r="B3" s="99"/>
      <c r="C3" s="99"/>
      <c r="D3" s="99"/>
      <c r="E3" s="99"/>
      <c r="F3" s="99"/>
      <c r="G3" s="99"/>
      <c r="H3" s="99"/>
      <c r="I3" s="99"/>
      <c r="J3" s="99"/>
    </row>
    <row r="4" spans="1:10" ht="43.5" customHeight="1">
      <c r="A4" s="16" t="s">
        <v>2541</v>
      </c>
      <c r="B4" s="17" t="s">
        <v>1953</v>
      </c>
      <c r="C4" s="17" t="s">
        <v>2542</v>
      </c>
      <c r="D4" s="17" t="s">
        <v>2543</v>
      </c>
      <c r="E4" s="17" t="s">
        <v>2544</v>
      </c>
      <c r="F4" s="17" t="s">
        <v>2545</v>
      </c>
      <c r="G4" s="17" t="s">
        <v>2546</v>
      </c>
      <c r="H4" s="17" t="s">
        <v>2547</v>
      </c>
      <c r="I4" s="17" t="s">
        <v>2548</v>
      </c>
      <c r="J4" s="17" t="s">
        <v>2549</v>
      </c>
    </row>
    <row r="5" spans="1:10" ht="16.95" customHeight="1">
      <c r="A5" s="18" t="s">
        <v>2550</v>
      </c>
      <c r="B5" s="19">
        <f t="shared" ref="B5:B12" si="0">SUM(C5:J5)</f>
        <v>29392</v>
      </c>
      <c r="C5" s="20">
        <v>0</v>
      </c>
      <c r="D5" s="20">
        <v>8796</v>
      </c>
      <c r="E5" s="20">
        <v>0</v>
      </c>
      <c r="F5" s="20">
        <v>0</v>
      </c>
      <c r="G5" s="20">
        <v>20596</v>
      </c>
      <c r="H5" s="20">
        <v>0</v>
      </c>
      <c r="I5" s="20">
        <v>0</v>
      </c>
      <c r="J5" s="20">
        <v>0</v>
      </c>
    </row>
    <row r="6" spans="1:10" ht="16.95" customHeight="1">
      <c r="A6" s="21" t="s">
        <v>2551</v>
      </c>
      <c r="B6" s="19">
        <f t="shared" si="0"/>
        <v>7538</v>
      </c>
      <c r="C6" s="20">
        <v>0</v>
      </c>
      <c r="D6" s="20">
        <v>2069</v>
      </c>
      <c r="E6" s="20">
        <v>0</v>
      </c>
      <c r="F6" s="20">
        <v>0</v>
      </c>
      <c r="G6" s="20">
        <v>5469</v>
      </c>
      <c r="H6" s="20">
        <v>0</v>
      </c>
      <c r="I6" s="20">
        <v>0</v>
      </c>
      <c r="J6" s="20">
        <v>0</v>
      </c>
    </row>
    <row r="7" spans="1:10" ht="15.6" customHeight="1">
      <c r="A7" s="21" t="s">
        <v>2552</v>
      </c>
      <c r="B7" s="19">
        <f t="shared" si="0"/>
        <v>382</v>
      </c>
      <c r="C7" s="20">
        <v>0</v>
      </c>
      <c r="D7" s="20">
        <v>235</v>
      </c>
      <c r="E7" s="20">
        <v>0</v>
      </c>
      <c r="F7" s="20">
        <v>0</v>
      </c>
      <c r="G7" s="20">
        <v>147</v>
      </c>
      <c r="H7" s="20">
        <v>0</v>
      </c>
      <c r="I7" s="20">
        <v>0</v>
      </c>
      <c r="J7" s="20">
        <v>0</v>
      </c>
    </row>
    <row r="8" spans="1:10" ht="15.6" customHeight="1">
      <c r="A8" s="21" t="s">
        <v>2553</v>
      </c>
      <c r="B8" s="19">
        <f t="shared" si="0"/>
        <v>21468</v>
      </c>
      <c r="C8" s="20">
        <v>0</v>
      </c>
      <c r="D8" s="20">
        <v>6488</v>
      </c>
      <c r="E8" s="20">
        <v>0</v>
      </c>
      <c r="F8" s="20">
        <v>0</v>
      </c>
      <c r="G8" s="20">
        <v>14980</v>
      </c>
      <c r="H8" s="20">
        <v>0</v>
      </c>
      <c r="I8" s="20">
        <v>0</v>
      </c>
      <c r="J8" s="20">
        <v>0</v>
      </c>
    </row>
    <row r="9" spans="1:10" ht="16.95" customHeight="1">
      <c r="A9" s="21" t="s">
        <v>2554</v>
      </c>
      <c r="B9" s="19">
        <f t="shared" si="0"/>
        <v>0</v>
      </c>
      <c r="C9" s="20">
        <v>0</v>
      </c>
      <c r="D9" s="20">
        <v>0</v>
      </c>
      <c r="E9" s="20">
        <v>0</v>
      </c>
      <c r="F9" s="20">
        <v>0</v>
      </c>
      <c r="G9" s="20">
        <v>0</v>
      </c>
      <c r="H9" s="20">
        <v>0</v>
      </c>
      <c r="I9" s="20">
        <v>0</v>
      </c>
      <c r="J9" s="20">
        <v>0</v>
      </c>
    </row>
    <row r="10" spans="1:10" ht="16.95" customHeight="1">
      <c r="A10" s="21" t="s">
        <v>2555</v>
      </c>
      <c r="B10" s="19">
        <f t="shared" si="0"/>
        <v>0</v>
      </c>
      <c r="C10" s="20">
        <v>0</v>
      </c>
      <c r="D10" s="20">
        <v>0</v>
      </c>
      <c r="E10" s="20">
        <v>0</v>
      </c>
      <c r="F10" s="20">
        <v>0</v>
      </c>
      <c r="G10" s="20">
        <v>0</v>
      </c>
      <c r="H10" s="20">
        <v>0</v>
      </c>
      <c r="I10" s="20">
        <v>0</v>
      </c>
      <c r="J10" s="20">
        <v>0</v>
      </c>
    </row>
    <row r="11" spans="1:10" ht="16.95" customHeight="1">
      <c r="A11" s="21" t="s">
        <v>2556</v>
      </c>
      <c r="B11" s="19">
        <f t="shared" si="0"/>
        <v>4</v>
      </c>
      <c r="C11" s="20">
        <v>0</v>
      </c>
      <c r="D11" s="20">
        <v>4</v>
      </c>
      <c r="E11" s="20">
        <v>0</v>
      </c>
      <c r="F11" s="20">
        <v>0</v>
      </c>
      <c r="G11" s="20">
        <v>0</v>
      </c>
      <c r="H11" s="20">
        <v>0</v>
      </c>
      <c r="I11" s="20">
        <v>0</v>
      </c>
      <c r="J11" s="20">
        <v>0</v>
      </c>
    </row>
    <row r="12" spans="1:10" ht="15.6" customHeight="1">
      <c r="A12" s="21" t="s">
        <v>2557</v>
      </c>
      <c r="B12" s="22">
        <f t="shared" si="0"/>
        <v>0</v>
      </c>
      <c r="C12" s="20">
        <v>0</v>
      </c>
      <c r="D12" s="20">
        <v>0</v>
      </c>
      <c r="E12" s="20">
        <v>0</v>
      </c>
      <c r="F12" s="20">
        <v>0</v>
      </c>
      <c r="G12" s="20">
        <v>0</v>
      </c>
      <c r="H12" s="20">
        <v>0</v>
      </c>
      <c r="I12" s="20">
        <v>0</v>
      </c>
      <c r="J12" s="20">
        <v>0</v>
      </c>
    </row>
  </sheetData>
  <mergeCells count="2">
    <mergeCell ref="A1:J1"/>
    <mergeCell ref="A3:J3"/>
  </mergeCells>
  <phoneticPr fontId="16" type="noConversion"/>
  <printOptions gridLines="1"/>
  <pageMargins left="0.75" right="0.75" top="1" bottom="1" header="0" footer="0"/>
  <pageSetup orientation="portrait"/>
  <headerFooter alignWithMargins="0">
    <oddHeader>&amp;C&amp;A</oddHeader>
    <oddFooter>&amp;CPage &amp;P</oddFooter>
  </headerFooter>
</worksheet>
</file>

<file path=xl/worksheets/sheet20.xml><?xml version="1.0" encoding="utf-8"?>
<worksheet xmlns="http://schemas.openxmlformats.org/spreadsheetml/2006/main" xmlns:r="http://schemas.openxmlformats.org/officeDocument/2006/relationships">
  <dimension ref="A1:J11"/>
  <sheetViews>
    <sheetView workbookViewId="0">
      <selection activeCell="N5" sqref="N5"/>
    </sheetView>
  </sheetViews>
  <sheetFormatPr defaultColWidth="9" defaultRowHeight="15.6"/>
  <cols>
    <col min="1" max="1" width="20.796875" customWidth="1"/>
    <col min="2" max="2" width="14.5" customWidth="1"/>
    <col min="3" max="10" width="11.5" customWidth="1"/>
  </cols>
  <sheetData>
    <row r="1" spans="1:10" ht="22.2">
      <c r="A1" s="98" t="s">
        <v>2558</v>
      </c>
      <c r="B1" s="98"/>
      <c r="C1" s="98"/>
      <c r="D1" s="98"/>
      <c r="E1" s="98"/>
      <c r="F1" s="98"/>
      <c r="G1" s="98"/>
      <c r="H1" s="98"/>
      <c r="I1" s="98"/>
      <c r="J1" s="98"/>
    </row>
    <row r="2" spans="1:10" ht="22.2">
      <c r="A2" s="15"/>
      <c r="B2" s="15"/>
      <c r="C2" s="15"/>
      <c r="D2" s="15"/>
      <c r="E2" s="15"/>
      <c r="F2" s="15"/>
      <c r="G2" s="15"/>
      <c r="H2" s="15"/>
      <c r="I2" s="15"/>
      <c r="J2" s="15"/>
    </row>
    <row r="3" spans="1:10">
      <c r="A3" s="99" t="s">
        <v>758</v>
      </c>
      <c r="B3" s="99"/>
      <c r="C3" s="99"/>
      <c r="D3" s="99"/>
      <c r="E3" s="99"/>
      <c r="F3" s="99"/>
      <c r="G3" s="99"/>
      <c r="H3" s="99"/>
      <c r="I3" s="99"/>
      <c r="J3" s="99"/>
    </row>
    <row r="4" spans="1:10" ht="36">
      <c r="A4" s="16" t="s">
        <v>2541</v>
      </c>
      <c r="B4" s="17" t="s">
        <v>1953</v>
      </c>
      <c r="C4" s="17" t="s">
        <v>2542</v>
      </c>
      <c r="D4" s="17" t="s">
        <v>2543</v>
      </c>
      <c r="E4" s="17" t="s">
        <v>2544</v>
      </c>
      <c r="F4" s="17" t="s">
        <v>2545</v>
      </c>
      <c r="G4" s="17" t="s">
        <v>2546</v>
      </c>
      <c r="H4" s="17" t="s">
        <v>2547</v>
      </c>
      <c r="I4" s="17" t="s">
        <v>2548</v>
      </c>
      <c r="J4" s="17" t="s">
        <v>2549</v>
      </c>
    </row>
    <row r="5" spans="1:10" ht="21" customHeight="1">
      <c r="A5" s="18" t="s">
        <v>2559</v>
      </c>
      <c r="B5" s="19">
        <f t="shared" ref="B5:B11" si="0">SUM(C5:J5)</f>
        <v>29425</v>
      </c>
      <c r="C5" s="20">
        <v>0</v>
      </c>
      <c r="D5" s="20">
        <v>6496</v>
      </c>
      <c r="E5" s="20">
        <v>0</v>
      </c>
      <c r="F5" s="20">
        <v>0</v>
      </c>
      <c r="G5" s="20">
        <v>22929</v>
      </c>
      <c r="H5" s="20">
        <v>0</v>
      </c>
      <c r="I5" s="20">
        <v>0</v>
      </c>
      <c r="J5" s="20">
        <v>0</v>
      </c>
    </row>
    <row r="6" spans="1:10" ht="21" customHeight="1">
      <c r="A6" s="21" t="s">
        <v>2560</v>
      </c>
      <c r="B6" s="19">
        <f t="shared" si="0"/>
        <v>27897</v>
      </c>
      <c r="C6" s="20">
        <v>0</v>
      </c>
      <c r="D6" s="20">
        <v>6495</v>
      </c>
      <c r="E6" s="20">
        <v>0</v>
      </c>
      <c r="F6" s="20">
        <v>0</v>
      </c>
      <c r="G6" s="20">
        <v>21402</v>
      </c>
      <c r="H6" s="20">
        <v>0</v>
      </c>
      <c r="I6" s="20">
        <v>0</v>
      </c>
      <c r="J6" s="20">
        <v>0</v>
      </c>
    </row>
    <row r="7" spans="1:10" ht="21" customHeight="1">
      <c r="A7" s="21" t="s">
        <v>2561</v>
      </c>
      <c r="B7" s="19">
        <f t="shared" si="0"/>
        <v>0</v>
      </c>
      <c r="C7" s="20">
        <v>0</v>
      </c>
      <c r="D7" s="20">
        <v>0</v>
      </c>
      <c r="E7" s="20">
        <v>0</v>
      </c>
      <c r="F7" s="20">
        <v>0</v>
      </c>
      <c r="G7" s="20">
        <v>0</v>
      </c>
      <c r="H7" s="20">
        <v>0</v>
      </c>
      <c r="I7" s="20">
        <v>0</v>
      </c>
      <c r="J7" s="20">
        <v>0</v>
      </c>
    </row>
    <row r="8" spans="1:10" ht="21" customHeight="1">
      <c r="A8" s="21" t="s">
        <v>2562</v>
      </c>
      <c r="B8" s="19">
        <f t="shared" si="0"/>
        <v>1</v>
      </c>
      <c r="C8" s="20">
        <v>0</v>
      </c>
      <c r="D8" s="20">
        <v>1</v>
      </c>
      <c r="E8" s="20">
        <v>0</v>
      </c>
      <c r="F8" s="20">
        <v>0</v>
      </c>
      <c r="G8" s="20">
        <v>0</v>
      </c>
      <c r="H8" s="20">
        <v>0</v>
      </c>
      <c r="I8" s="20">
        <v>0</v>
      </c>
      <c r="J8" s="20">
        <v>0</v>
      </c>
    </row>
    <row r="9" spans="1:10" ht="21" customHeight="1">
      <c r="A9" s="21" t="s">
        <v>2563</v>
      </c>
      <c r="B9" s="19">
        <f t="shared" si="0"/>
        <v>0</v>
      </c>
      <c r="C9" s="20">
        <v>0</v>
      </c>
      <c r="D9" s="20">
        <v>0</v>
      </c>
      <c r="E9" s="20">
        <v>0</v>
      </c>
      <c r="F9" s="20">
        <v>0</v>
      </c>
      <c r="G9" s="20">
        <v>0</v>
      </c>
      <c r="H9" s="20">
        <v>0</v>
      </c>
      <c r="I9" s="20">
        <v>0</v>
      </c>
      <c r="J9" s="20">
        <v>0</v>
      </c>
    </row>
    <row r="10" spans="1:10" ht="21" customHeight="1">
      <c r="A10" s="18" t="s">
        <v>2564</v>
      </c>
      <c r="B10" s="19">
        <f t="shared" si="0"/>
        <v>-33</v>
      </c>
      <c r="C10" s="19">
        <v>0</v>
      </c>
      <c r="D10" s="19">
        <v>2300</v>
      </c>
      <c r="E10" s="19"/>
      <c r="F10" s="19"/>
      <c r="G10" s="19">
        <v>-2333</v>
      </c>
      <c r="H10" s="19"/>
      <c r="I10" s="19"/>
      <c r="J10" s="19"/>
    </row>
    <row r="11" spans="1:10" ht="21" customHeight="1">
      <c r="A11" s="18" t="s">
        <v>2565</v>
      </c>
      <c r="B11" s="19">
        <f t="shared" si="0"/>
        <v>24289</v>
      </c>
      <c r="C11" s="20">
        <v>0</v>
      </c>
      <c r="D11" s="20">
        <v>15876</v>
      </c>
      <c r="E11" s="20">
        <v>0</v>
      </c>
      <c r="F11" s="20">
        <v>0</v>
      </c>
      <c r="G11" s="20">
        <v>8413</v>
      </c>
      <c r="H11" s="20">
        <v>0</v>
      </c>
      <c r="I11" s="20">
        <v>0</v>
      </c>
      <c r="J11" s="20">
        <v>0</v>
      </c>
    </row>
  </sheetData>
  <mergeCells count="2">
    <mergeCell ref="A1:J1"/>
    <mergeCell ref="A3:J3"/>
  </mergeCells>
  <phoneticPr fontId="1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IV12"/>
  <sheetViews>
    <sheetView workbookViewId="0">
      <selection activeCell="B10" sqref="B10"/>
    </sheetView>
  </sheetViews>
  <sheetFormatPr defaultColWidth="9" defaultRowHeight="15.6"/>
  <cols>
    <col min="1" max="1" width="44.59765625" style="2" customWidth="1"/>
    <col min="2" max="2" width="33.8984375" style="2" customWidth="1"/>
    <col min="3" max="3" width="9" style="2" customWidth="1"/>
    <col min="4" max="4" width="33.09765625" style="2" customWidth="1"/>
    <col min="5" max="16384" width="9" style="2"/>
  </cols>
  <sheetData>
    <row r="1" spans="1:256" s="1" customFormat="1" ht="21" customHeight="1">
      <c r="A1" s="3"/>
      <c r="B1" s="4"/>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s="1" customFormat="1" ht="36.75" customHeight="1">
      <c r="A2" s="116" t="s">
        <v>2566</v>
      </c>
      <c r="B2" s="116"/>
      <c r="C2" s="5"/>
      <c r="D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1" customFormat="1" ht="21" customHeight="1">
      <c r="A3" s="6"/>
      <c r="B3" s="7" t="s">
        <v>758</v>
      </c>
      <c r="C3" s="8"/>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1" customFormat="1" ht="33.75" customHeight="1">
      <c r="A4" s="9" t="s">
        <v>2541</v>
      </c>
      <c r="B4" s="10" t="s">
        <v>2567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1" customFormat="1" ht="21.75" customHeight="1">
      <c r="A5" s="11" t="s">
        <v>2568</v>
      </c>
      <c r="B5" s="1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s="1" customFormat="1" ht="21.75" customHeight="1">
      <c r="A6" s="11" t="s">
        <v>2569</v>
      </c>
      <c r="B6" s="13">
        <v>38</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s="1" customFormat="1" ht="21.75" customHeight="1">
      <c r="A7" s="11" t="s">
        <v>2570</v>
      </c>
      <c r="B7" s="14">
        <f>B8+B9</f>
        <v>791</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s="1" customFormat="1" ht="21.75" customHeight="1">
      <c r="A8" s="11" t="s">
        <v>2571</v>
      </c>
      <c r="B8" s="12">
        <v>462</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s="1" customFormat="1" ht="21.75" customHeight="1">
      <c r="A9" s="11" t="s">
        <v>2572</v>
      </c>
      <c r="B9" s="12">
        <v>329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s="1" customFormat="1" ht="21.75" customHeight="1">
      <c r="A10" s="11"/>
      <c r="B10" s="1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s="1" customFormat="1" ht="21.75" customHeight="1">
      <c r="A11" s="9" t="s">
        <v>2573</v>
      </c>
      <c r="B11" s="13">
        <f>B6+B7</f>
        <v>829</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s="1" customFormat="1" ht="126" customHeight="1">
      <c r="A12" s="117" t="s">
        <v>2574</v>
      </c>
      <c r="B12" s="117"/>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sheetData>
  <mergeCells count="2">
    <mergeCell ref="A2:B2"/>
    <mergeCell ref="A12:B12"/>
  </mergeCells>
  <phoneticPr fontId="1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目录</vt:lpstr>
      <vt:lpstr>sheet1</vt:lpstr>
      <vt:lpstr>一般公共预算收入表</vt:lpstr>
      <vt:lpstr>一般公共预算支出表</vt:lpstr>
      <vt:lpstr>一般公共预算本级支出表</vt:lpstr>
      <vt:lpstr>一般公共预算本级基本支出表</vt:lpstr>
      <vt:lpstr>一般公共预算税收返还和转移支付表（分地区）</vt:lpstr>
      <vt:lpstr>专项转移支付（分项目）</vt:lpstr>
      <vt:lpstr>政府一般债限额和余额表</vt:lpstr>
      <vt:lpstr>sheet2</vt:lpstr>
      <vt:lpstr>政府性基金收入表</vt:lpstr>
      <vt:lpstr>政府性基金支出表</vt:lpstr>
      <vt:lpstr>政府性基金转移支付表</vt:lpstr>
      <vt:lpstr>政府专项债务限额和余额表</vt:lpstr>
      <vt:lpstr>sheet3</vt:lpstr>
      <vt:lpstr>国有资本经营预算收入表</vt:lpstr>
      <vt:lpstr>国有资本经营预算支出表</vt:lpstr>
      <vt:lpstr>sheet4</vt:lpstr>
      <vt:lpstr>社会保险基金收入表</vt:lpstr>
      <vt:lpstr>社会保险基金支出表</vt:lpstr>
      <vt:lpstr>三公经费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2021-05-19T06:25:00Z</dcterms:created>
  <dcterms:modified xsi:type="dcterms:W3CDTF">2021-05-21T09:31:44Z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A97FAC0671804AE3A80BE59291B483A4</vt:lpwstr>
  </property>
  <property fmtid="{D5CDD505-2E9C-101B-9397-08002B2CF9AE}" pid="3" name="KSOProductBuildVer">
    <vt:lpwstr>2052-11.1.0.10495</vt:lpwstr>
  </property>
</Properties>
</file>